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02954AAA-F5E8-43F4-B5B1-895C0F5635E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Недвижимое" sheetId="2" r:id="rId1"/>
    <sheet name="Движимое" sheetId="3" r:id="rId2"/>
    <sheet name="особоценное" sheetId="1" r:id="rId3"/>
  </sheets>
  <externalReferences>
    <externalReference r:id="rId4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3" l="1"/>
  <c r="F95" i="3"/>
  <c r="E95" i="3"/>
  <c r="G38" i="1"/>
  <c r="F38" i="1"/>
  <c r="E38" i="1"/>
  <c r="G14" i="2"/>
  <c r="F14" i="2"/>
  <c r="H12" i="2"/>
  <c r="G91" i="3"/>
  <c r="F91" i="3"/>
  <c r="E91" i="3"/>
  <c r="E93" i="3" s="1"/>
  <c r="F90" i="3"/>
  <c r="G90" i="3"/>
  <c r="E90" i="3"/>
  <c r="F36" i="1"/>
  <c r="E36" i="1"/>
  <c r="G37" i="1"/>
  <c r="F93" i="3"/>
  <c r="H10" i="2"/>
  <c r="H14" i="2" s="1"/>
  <c r="H11" i="2"/>
  <c r="H13" i="2"/>
  <c r="H9" i="2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9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70" i="3"/>
  <c r="G10" i="1"/>
  <c r="G36" i="1" s="1"/>
  <c r="G93" i="3" l="1"/>
</calcChain>
</file>

<file path=xl/sharedStrings.xml><?xml version="1.0" encoding="utf-8"?>
<sst xmlns="http://schemas.openxmlformats.org/spreadsheetml/2006/main" count="443" uniqueCount="179">
  <si>
    <t>Администрация городского поселения "Борзинское"</t>
  </si>
  <si>
    <t>Реестр муниципальной собственности</t>
  </si>
  <si>
    <t>Раздел 2</t>
  </si>
  <si>
    <t>№ п/п</t>
  </si>
  <si>
    <t>Наименование объекта</t>
  </si>
  <si>
    <t>Год ввода в эксплуатацию</t>
  </si>
  <si>
    <t>Адрес</t>
  </si>
  <si>
    <t>Балансовая</t>
  </si>
  <si>
    <t>Износ</t>
  </si>
  <si>
    <t>Остаточная</t>
  </si>
  <si>
    <t xml:space="preserve">Реквизиты документа-основания возникновения и прекращения парва </t>
  </si>
  <si>
    <t>Реквизиты документа-основания нахождения объекта у юридического лица</t>
  </si>
  <si>
    <t>Муниципальное бюджетное учреждение физической культцры и спорта "Олимп"</t>
  </si>
  <si>
    <t>г. Борзя, ул. Советская, 54</t>
  </si>
  <si>
    <t xml:space="preserve">Распоряжение </t>
  </si>
  <si>
    <t>Городское поселение "Борзинское"</t>
  </si>
  <si>
    <t>г.Борзя ул.Дзержинского 43а</t>
  </si>
  <si>
    <t>Передаточный акт в оперативное управление №6 от 20.12.2011 г.</t>
  </si>
  <si>
    <t>Итого</t>
  </si>
  <si>
    <t>Начальник отдела                                                                      Н. А. Титова</t>
  </si>
  <si>
    <t>Раздел1</t>
  </si>
  <si>
    <t>№п/п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</si>
  <si>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</si>
  <si>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</si>
  <si>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</si>
  <si>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 /или иные параметры, характеризующие физические свойства недвижимого имущества</t>
  </si>
  <si>
    <t>сведения о балансовой стоимости недвидимого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</si>
  <si>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</si>
  <si>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</si>
  <si>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</si>
  <si>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</si>
  <si>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</si>
  <si>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</si>
  <si>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балансовая стоимость</t>
  </si>
  <si>
    <t>износ</t>
  </si>
  <si>
    <t>остаточная стоимость</t>
  </si>
  <si>
    <t>Балансодержатель: муниципальное бюджетное учреждение физкультуры и спорта "Олимп"</t>
  </si>
  <si>
    <t>г. Борзя, ул. Дзержинского 43,а</t>
  </si>
  <si>
    <t>75:04:160117:650</t>
  </si>
  <si>
    <t>Распоряжение №331-р от29.11.2011г.</t>
  </si>
  <si>
    <t xml:space="preserve">Городское поселение "Борзинское" </t>
  </si>
  <si>
    <t>г.Борзя, ул. Советская, 54</t>
  </si>
  <si>
    <t>1289,2 кв.м</t>
  </si>
  <si>
    <t>Начальник отдела                                                                                            Н. А. Титова</t>
  </si>
  <si>
    <t>Муниципальное бюджетное учреждение физической культуры и спорта "Олимп"</t>
  </si>
  <si>
    <t>Распоряжение №38-р от 05.02.2015г.</t>
  </si>
  <si>
    <t>г.Борзя, ул.Советская, 54</t>
  </si>
  <si>
    <t>Акт приема-передачи от 07.06.2019 г.</t>
  </si>
  <si>
    <t>Пылесос HAWARD TIGERSHRk  (кабель 30 м резиновый, новый валик)</t>
  </si>
  <si>
    <t xml:space="preserve">Итого </t>
  </si>
  <si>
    <t>Начальник отдела                                                                        Н. А. Титова</t>
  </si>
  <si>
    <t>31.08.2021г.</t>
  </si>
  <si>
    <t>г.Борзя, ул.Дзержинского, 43А</t>
  </si>
  <si>
    <t>г. Борзя, сквер Матросова</t>
  </si>
  <si>
    <t>Контейнер металлический для сбора ТБО (2 шт. )</t>
  </si>
  <si>
    <t>Распоряжение №10 от 18.01.2022 г.</t>
  </si>
  <si>
    <t>Сведения о муниципальном недвижимом имуществе  на 01.01.2023 г.</t>
  </si>
  <si>
    <t>Сведения о муниципальном движимом имуществе  на 01.01.2023 г.</t>
  </si>
  <si>
    <t>Уличный тренажер,инв. № 0000000116, год выпуска-2019</t>
  </si>
  <si>
    <t>Сведения о муниципальном особо ценном движимом имуществе на 01.01.2023 г.</t>
  </si>
  <si>
    <t>Передаточный акт б/н от 03.12.2021г.Распоряжение № 573-р от 03.12.2021 г.</t>
  </si>
  <si>
    <t>Распоряжение №126-р от 13.03.2018г.</t>
  </si>
  <si>
    <t>Передаточный акт б/н от 01.12.2021г. Распоряжение № 566-р от 01.12.2021 г.</t>
  </si>
  <si>
    <t>Нежилое помещение, г. Борзя, ул. Дзержинского, 43.а,инв. № 0000000000000000102</t>
  </si>
  <si>
    <t>Робот, инв. № 000000000000000142</t>
  </si>
  <si>
    <t>Стойка с гантелями,инв. № 000000000000000200</t>
  </si>
  <si>
    <t>Кроссовер,инв. № 000000000000000206</t>
  </si>
  <si>
    <t>Велотренажер стандартный 35 кг,инв. № 00000000000000000591</t>
  </si>
  <si>
    <t>Кроссовер,инв. № 000000000000000584</t>
  </si>
  <si>
    <t>Котел ZOTA 80 кВт для душевых, инв. № 000000000000000509</t>
  </si>
  <si>
    <t>Барабан для дорожек № 1,№2, инв. № 000000000000000593-000000000000000592</t>
  </si>
  <si>
    <t>Машина Смитта,инв. № 000000000000000582</t>
  </si>
  <si>
    <t>Подъемник для инвалидов для бассейна,  инв. № 000000000000000288</t>
  </si>
  <si>
    <t>Спортивное табло (6 пультов+ громкоговоритель),инв. № 000000000000000611</t>
  </si>
  <si>
    <t>Степпер 58 кг.,инв. № 000000000000000574</t>
  </si>
  <si>
    <t>Тренажер для икроножных мышц (стоя),инв. № 000000000000000589</t>
  </si>
  <si>
    <t>Тренажер для мышц (передней,задней) поверхности бедра, инв. № 000000000000000590</t>
  </si>
  <si>
    <t>Трансформатор напряжения 3*ЗНОЛ-СВЭЛ-10 10000/100 УХЛ2, инв. № 000000000000000243</t>
  </si>
  <si>
    <t>Тренажер для мышц (сведение рук), инв. № 000000000000000588</t>
  </si>
  <si>
    <t>Тренажер для мышц (внутренней,внешней) поверхности бедра инв. № 000000000000000588</t>
  </si>
  <si>
    <t>Тренажер для мышц груди (жим от груди)"Стойка для штанги + скамья для пресса", инв. № 000000000000000585</t>
  </si>
  <si>
    <t>Тренажер для мышц спины (гребная тяга),инв. № 000000000000000585</t>
  </si>
  <si>
    <t>Тренажер жима ногами, инв. № 000000000000000581</t>
  </si>
  <si>
    <t>Тренажер для мышц спины (тяга блока),инв. № 000000000000000587</t>
  </si>
  <si>
    <t>Трибуны сборно-разборные 3-х ярусные 70 мест, инв. № 000000000000000510</t>
  </si>
  <si>
    <t>Электрокаменка, инв. № 000000000000000470</t>
  </si>
  <si>
    <t>Элептический тренажер 46 кг., инв. № 000000000000000573</t>
  </si>
  <si>
    <t>Велотренажер стандартный 35 кг. инв. № 000000000000000591</t>
  </si>
  <si>
    <t>Подъемник лестничный для инвалидов с ключом гусеничный №1,инв. № 000000000000000610-инв. № 000000000000000609</t>
  </si>
  <si>
    <t>Беговая дорожка DFC RUNNER т810,инв. № 000000000000000982</t>
  </si>
  <si>
    <t>Итого:</t>
  </si>
  <si>
    <t>КФО 4</t>
  </si>
  <si>
    <t>Фотоаппарат,инв. № 0000000000000000001</t>
  </si>
  <si>
    <t>Принтер струйный,инв. № 0000000000000000005</t>
  </si>
  <si>
    <t>Кресло босс (орех черный),инв. № 00000000000000000018</t>
  </si>
  <si>
    <t>Динамометр становой,,инв. № 00000000000000000114</t>
  </si>
  <si>
    <t>Спиро тест ,инв. № 00000000000000000117</t>
  </si>
  <si>
    <t>Шкаф металлический,инв. № 00000000000000000125</t>
  </si>
  <si>
    <t>Весы,инв. № 00000000000000000127</t>
  </si>
  <si>
    <t>Тренажер для отработки ударов,инв. № 00000000000000000143</t>
  </si>
  <si>
    <t>Доска документации,инв. № 00000000000000000137</t>
  </si>
  <si>
    <t>Диван,инв. № 00000000000000000144</t>
  </si>
  <si>
    <t>Магнитный гребной тренажер,инв. № 00000000000000000145</t>
  </si>
  <si>
    <t>Многофункциональный силовой тренажер,инв. № 00000000000000000155</t>
  </si>
  <si>
    <t>Тренажер эллиптический,инв. № 00000000000000000154</t>
  </si>
  <si>
    <t>Шведская стенка,инв. № 00000000000000000146</t>
  </si>
  <si>
    <t>Силовая скамья,инв. № 00000000000000000158</t>
  </si>
  <si>
    <t>Беговая дорожка,инв. № 00000000000000000159</t>
  </si>
  <si>
    <t>Велоэргометр,инв. № 00000000000000000160</t>
  </si>
  <si>
    <t>Ноутбук  lenovo,инв. № 00000000000000000166</t>
  </si>
  <si>
    <t>Стойка под грифы,инв. № 00000000000000000201</t>
  </si>
  <si>
    <t>КФО 2</t>
  </si>
  <si>
    <t>Станок для заточки коньков (кфо 2),,инв. № 00000000000000000149</t>
  </si>
  <si>
    <t>Системный блок,инв. № 00000000000000000009</t>
  </si>
  <si>
    <t>Компьютер,инв. № 00000000000000000093</t>
  </si>
  <si>
    <t>Монитор самсунг,инв. № 00000000000000000165</t>
  </si>
  <si>
    <t>Изделие из ПВХ (Окно кассира),инв. № 00000000000000000628</t>
  </si>
  <si>
    <t>Вешалка с крючками,,инв. № 00000000000000000457- 00000000000000000463</t>
  </si>
  <si>
    <t>Комплект обеденная зона,инв. № 00000000000000000307-00000000000000000309</t>
  </si>
  <si>
    <t>Контейнер для мусора,инв. № 00000000000000000264- 00000000000000000263</t>
  </si>
  <si>
    <t>Кресло руководителя черный,инв. № 00000000000000000283</t>
  </si>
  <si>
    <t>МФУ Pantum,инв. № 00000000000000000290</t>
  </si>
  <si>
    <t>Ноутбук LENOVO 320-15IKBN (HD) i3 7100H(2.4),инв. № 00000000000000000257</t>
  </si>
  <si>
    <t>Ноутбук НР 250 G6 (HD) i3 6006U(2.0),инв. № 00000000000000000258</t>
  </si>
  <si>
    <t>Олимпийская скамейка для жима от груди лежа, инв. № 00000000000000000580</t>
  </si>
  <si>
    <t>Персональный компьютер Acerинв. № 00000000000000000292</t>
  </si>
  <si>
    <r>
      <t xml:space="preserve">ПК ACER Veriton S2710G (DT.VQEER.010),инв. </t>
    </r>
    <r>
      <rPr>
        <sz val="10"/>
        <rFont val="Times New Roman"/>
        <family val="1"/>
        <charset val="204"/>
      </rPr>
      <t>00000000000000000259</t>
    </r>
  </si>
  <si>
    <t>Разделительные дорожки,инв. № 00000000000000000512-инв. № 00000000000000000515</t>
  </si>
  <si>
    <t>Секундомер для плавцов настенный спортивный,инв. № 00000000000000000284, 00000000000000000286</t>
  </si>
  <si>
    <t>Скамья для пресса 90 г,инв. № 00000000000000000578</t>
  </si>
  <si>
    <t>Скамья Скотта,инв. № 00000000000000000577</t>
  </si>
  <si>
    <t>Стенд информационный № 2,инв. № 00000000000000000623,</t>
  </si>
  <si>
    <t>Стойка для шнура фальстарта,инв. № 00000000000000000531</t>
  </si>
  <si>
    <t>Стойка микрофонная + микрофон,инв. № 00000000000000000479</t>
  </si>
  <si>
    <t>Стойка поворотная с флажками,инв. № 00000000000000000473-00000000000000000474</t>
  </si>
  <si>
    <t>Стойка рецепции,инв. № 00000000000000000490</t>
  </si>
  <si>
    <t>Стол руководителя 1800*880*750,инв. № 00000000000000000491</t>
  </si>
  <si>
    <t>Трансформатор тока ТОЛ-СВЭЛ-10-1-0,5/10Р-30/5-УХЛ2,инв. № 00000000000000000245-инв. № 00000000000000000244</t>
  </si>
  <si>
    <t>Универсальная скамейка,инв. № 00000000000000000579</t>
  </si>
  <si>
    <t>Шнур с поплавками для остановки пловцов при фальстарте,10 м.,инв. № 00000000000000000612</t>
  </si>
  <si>
    <t>Шнур с флажками для указания поворотов,20 м, инв. № 00000000000000000613</t>
  </si>
  <si>
    <t>Гиперэкстензия наклонная,инв. № 00000000000000000641</t>
  </si>
  <si>
    <t>Гантельная стойка,инв. № 00000000000000000642</t>
  </si>
  <si>
    <t>Ноутбук ASUSинв. № 00000000000000000643</t>
  </si>
  <si>
    <t>Ограждения для МГН, инв. № 00000000000000000780</t>
  </si>
  <si>
    <t>Шкаф металлический,инв. № 00000000000000000801</t>
  </si>
  <si>
    <t>Телевизор,инв. № 00000000000000000811,00000000000000000812</t>
  </si>
  <si>
    <t xml:space="preserve">Домашняя аудиосистема,инв. № 00000000000000000813 </t>
  </si>
  <si>
    <t>Стиральная машина LG FH0B8LD6. 5кг,инв. № 00000000000000000819</t>
  </si>
  <si>
    <t>УФ Рециркулятор ULTRF-ECODEZ RCS-240 (80кв.м),инв. № 00000000000000000827</t>
  </si>
  <si>
    <t>Кассовый аппарат Атол 30Ф (фискальный регистратор),инв. № 00000000000000000816</t>
  </si>
  <si>
    <t>Тренажер элиптический "Лыжник",инв. № 00000000000000000793</t>
  </si>
  <si>
    <t>Тренажер "Гиперэкстензия",инв. № 00000000000000000794</t>
  </si>
  <si>
    <t>Тренажер имитирующий греблю на лодке,инв. № 00000000000000000795</t>
  </si>
  <si>
    <t>Тренажер "Шпагат",инв. № 00000000000000000792</t>
  </si>
  <si>
    <t>Тренажер для выполнения жима ногами,инв. № 00000000000000000791</t>
  </si>
  <si>
    <t>Тренажер для увеличения мышечной массы спины и рук,инв. № 00000000000000000790</t>
  </si>
  <si>
    <t>Тренажер жима от груди,инв. № 00000000000000000796</t>
  </si>
  <si>
    <t>МФУ KYOCERA ECOSYS  М2540 (принтер, копир, сканер, факс),инв. № 00000000000000000782</t>
  </si>
  <si>
    <t>ПК DEXP Atlas H 141 Core i3-7100(3/9GHz), инв. № 00000000000000000781</t>
  </si>
  <si>
    <t>Принтер Epson L805,инв. № 00000000000000000986</t>
  </si>
  <si>
    <t>Набор мебели из ротанга,инв. № 00000000000000000863</t>
  </si>
  <si>
    <t>Ключ трубный рычажной № 4 630мм,инв. № 00000000000000000884,00000000000000000885</t>
  </si>
  <si>
    <t>Батут восьмиугольный PROjmping с фиолетовой окантовкой полотна (модель 2021),инв. № 00000000000000000938,инв. № 00000000000000000939</t>
  </si>
  <si>
    <t>Батут восьмиугольный PROjmping с голубой окантовкой полотна (модель 2021),инв. № 00000000000000000940,инв. № 00000000000000000941,инв. № 00000000000000000942</t>
  </si>
  <si>
    <t>Батут восьмиугольный PROjmping с розовой окантовкой полотна (модель 2021),инв. № 00000000000000000943, инв. № 00000000000000000944</t>
  </si>
  <si>
    <t>Батут восьмиугольный PROjmping с красной окантовкой полотна (модель 2020),инв. № 00000000000000000945, инв. № 00000000000000000946</t>
  </si>
  <si>
    <t>Батут восьмиугольный PROjmping с желтой окантовкой полотна (модель 2020),инв. № 00000000000000000947,инв. № 00000000000000000948</t>
  </si>
  <si>
    <t>Батут восьмиугольный PROjmping с фиолетовой окантовкой полотна (модель 2020),инв. № 00000000000000000949,инв. № 00000000000000000950,инв. № 00000000000000000951</t>
  </si>
  <si>
    <t>Bangee Fitness СТАНДАРТ (допустимый вес от 50-70 кг),инв. № 00000000000000000952-инв. № 00000000000000000957</t>
  </si>
  <si>
    <t>Bangee Fitness СТРОНГ(допустимый вес от 70-80 кг), инв. № 00000000000000000958-инв. № 00000000000000000965</t>
  </si>
  <si>
    <t>Bangee Fitness ЭКСТРА-СТРОНГ(допустимый вес от 80-90 кг),инв. № 00000000000000000966</t>
  </si>
  <si>
    <t>Нежилое здание -бассейн 75:04:160320:552,инв. № 0000000000000000614</t>
  </si>
  <si>
    <t>г. Борзя, ул. Б.Хмельницкого,17</t>
  </si>
  <si>
    <t>Сооружение- спортивная площадка,инв. № 000000000000000000110</t>
  </si>
  <si>
    <t>Универсальная площадка, парк им. Матросова,инв. № 0000000000000000987</t>
  </si>
  <si>
    <t>Скейт-площадка, парк им. Матросова,инв. № 0000000000000000988</t>
  </si>
  <si>
    <t>Распоряжение № 216-р от 02.06.2020 г. Отсутствует в перечне  МБУ ФК и С "Олимп"</t>
  </si>
  <si>
    <t>итого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</si>
</sst>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43434"/>
      <name val="Arial"/>
      <family val="2"/>
      <charset val="204"/>
    </font>
    <font>
      <b/>
      <sz val="8"/>
      <color rgb="FF34343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4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/>
    <xf numFmtId="2" fontId="5" fillId="0" borderId="1" xfId="0" applyNumberFormat="1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5" xfId="0" applyFont="1" applyBorder="1"/>
    <xf numFmtId="0" fontId="5" fillId="0" borderId="4" xfId="0" applyFont="1" applyBorder="1" applyAlignment="1">
      <alignment vertical="top" wrapText="1"/>
    </xf>
    <xf numFmtId="14" fontId="5" fillId="0" borderId="4" xfId="0" applyNumberFormat="1" applyFont="1" applyBorder="1"/>
    <xf numFmtId="2" fontId="5" fillId="0" borderId="4" xfId="0" applyNumberFormat="1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5" fillId="0" borderId="1" xfId="0" applyFont="1" applyBorder="1"/>
    <xf numFmtId="2" fontId="6" fillId="3" borderId="1" xfId="0" applyNumberFormat="1" applyFont="1" applyFill="1" applyBorder="1"/>
    <xf numFmtId="0" fontId="11" fillId="0" borderId="1" xfId="0" applyFont="1" applyBorder="1" applyAlignment="1">
      <alignment wrapText="1"/>
    </xf>
    <xf numFmtId="0" fontId="12" fillId="4" borderId="0" xfId="0" applyFont="1" applyFill="1" applyAlignment="1">
      <alignment vertical="top" wrapText="1"/>
    </xf>
    <xf numFmtId="0" fontId="11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0" fontId="13" fillId="4" borderId="1" xfId="0" applyFont="1" applyFill="1" applyBorder="1" applyAlignment="1">
      <alignment wrapText="1"/>
    </xf>
    <xf numFmtId="14" fontId="13" fillId="0" borderId="0" xfId="0" applyNumberFormat="1" applyFont="1"/>
    <xf numFmtId="0" fontId="11" fillId="0" borderId="21" xfId="0" applyFont="1" applyBorder="1" applyAlignment="1">
      <alignment wrapText="1"/>
    </xf>
    <xf numFmtId="0" fontId="10" fillId="0" borderId="1" xfId="0" applyFont="1" applyBorder="1"/>
    <xf numFmtId="0" fontId="6" fillId="0" borderId="1" xfId="0" applyFont="1" applyBorder="1" applyAlignment="1">
      <alignment horizontal="left"/>
    </xf>
    <xf numFmtId="0" fontId="5" fillId="5" borderId="4" xfId="0" applyFont="1" applyFill="1" applyBorder="1" applyAlignment="1">
      <alignment wrapText="1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right" wrapText="1"/>
    </xf>
    <xf numFmtId="0" fontId="13" fillId="4" borderId="0" xfId="0" applyFont="1" applyFill="1" applyAlignment="1">
      <alignment wrapText="1"/>
    </xf>
    <xf numFmtId="14" fontId="6" fillId="5" borderId="4" xfId="0" applyNumberFormat="1" applyFont="1" applyFill="1" applyBorder="1"/>
    <xf numFmtId="0" fontId="5" fillId="5" borderId="1" xfId="0" applyFont="1" applyFill="1" applyBorder="1" applyAlignment="1">
      <alignment wrapText="1"/>
    </xf>
    <xf numFmtId="0" fontId="0" fillId="0" borderId="1" xfId="0" applyBorder="1"/>
    <xf numFmtId="22" fontId="11" fillId="0" borderId="1" xfId="0" applyNumberFormat="1" applyFont="1" applyBorder="1" applyAlignment="1">
      <alignment horizontal="left"/>
    </xf>
    <xf numFmtId="2" fontId="10" fillId="3" borderId="1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1" xfId="0" applyFont="1" applyBorder="1" applyAlignment="1">
      <alignment vertical="top" wrapText="1"/>
    </xf>
    <xf numFmtId="2" fontId="18" fillId="0" borderId="1" xfId="0" applyNumberFormat="1" applyFont="1" applyBorder="1" applyAlignment="1">
      <alignment horizontal="left" wrapText="1"/>
    </xf>
    <xf numFmtId="2" fontId="18" fillId="5" borderId="1" xfId="0" applyNumberFormat="1" applyFont="1" applyFill="1" applyBorder="1" applyAlignment="1">
      <alignment horizontal="left" wrapText="1"/>
    </xf>
    <xf numFmtId="14" fontId="18" fillId="0" borderId="1" xfId="0" applyNumberFormat="1" applyFont="1" applyBorder="1"/>
    <xf numFmtId="0" fontId="11" fillId="5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2" fontId="0" fillId="0" borderId="1" xfId="0" applyNumberFormat="1" applyBorder="1" applyAlignment="1">
      <alignment horizontal="left"/>
    </xf>
    <xf numFmtId="0" fontId="18" fillId="5" borderId="1" xfId="0" applyFont="1" applyFill="1" applyBorder="1" applyAlignment="1">
      <alignment vertical="top" wrapText="1"/>
    </xf>
    <xf numFmtId="14" fontId="18" fillId="5" borderId="1" xfId="0" applyNumberFormat="1" applyFont="1" applyFill="1" applyBorder="1"/>
    <xf numFmtId="2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14" fontId="18" fillId="0" borderId="21" xfId="0" applyNumberFormat="1" applyFont="1" applyBorder="1"/>
    <xf numFmtId="2" fontId="0" fillId="0" borderId="21" xfId="0" applyNumberFormat="1" applyBorder="1" applyAlignment="1">
      <alignment horizontal="left"/>
    </xf>
    <xf numFmtId="0" fontId="0" fillId="0" borderId="21" xfId="0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0" fillId="0" borderId="21" xfId="0" applyBorder="1"/>
    <xf numFmtId="0" fontId="18" fillId="0" borderId="21" xfId="0" applyFont="1" applyBorder="1" applyAlignment="1">
      <alignment vertical="top" wrapText="1"/>
    </xf>
    <xf numFmtId="4" fontId="15" fillId="3" borderId="21" xfId="0" applyNumberFormat="1" applyFont="1" applyFill="1" applyBorder="1" applyAlignment="1">
      <alignment horizontal="left"/>
    </xf>
    <xf numFmtId="2" fontId="0" fillId="0" borderId="21" xfId="0" applyNumberFormat="1" applyBorder="1" applyAlignment="1">
      <alignment wrapText="1"/>
    </xf>
    <xf numFmtId="0" fontId="18" fillId="0" borderId="0" xfId="0" applyFont="1" applyAlignment="1">
      <alignment vertical="top" wrapText="1"/>
    </xf>
    <xf numFmtId="4" fontId="0" fillId="0" borderId="0" xfId="0" applyNumberFormat="1"/>
    <xf numFmtId="0" fontId="5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6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0" fontId="18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2" fontId="18" fillId="6" borderId="1" xfId="0" applyNumberFormat="1" applyFont="1" applyFill="1" applyBorder="1" applyAlignment="1">
      <alignment horizontal="left" wrapText="1"/>
    </xf>
    <xf numFmtId="14" fontId="18" fillId="6" borderId="1" xfId="0" applyNumberFormat="1" applyFont="1" applyFill="1" applyBorder="1"/>
    <xf numFmtId="2" fontId="0" fillId="6" borderId="1" xfId="0" applyNumberFormat="1" applyFill="1" applyBorder="1" applyAlignment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11" fillId="6" borderId="21" xfId="0" applyFont="1" applyFill="1" applyBorder="1" applyAlignment="1">
      <alignment wrapText="1"/>
    </xf>
    <xf numFmtId="14" fontId="18" fillId="6" borderId="21" xfId="0" applyNumberFormat="1" applyFont="1" applyFill="1" applyBorder="1"/>
    <xf numFmtId="2" fontId="0" fillId="6" borderId="21" xfId="0" applyNumberFormat="1" applyFill="1" applyBorder="1" applyAlignment="1">
      <alignment horizontal="left"/>
    </xf>
    <xf numFmtId="0" fontId="0" fillId="6" borderId="21" xfId="0" applyFill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1" fillId="0" borderId="4" xfId="0" applyFont="1" applyBorder="1" applyAlignment="1">
      <alignment wrapText="1"/>
    </xf>
    <xf numFmtId="0" fontId="10" fillId="0" borderId="4" xfId="0" applyFont="1" applyBorder="1"/>
    <xf numFmtId="0" fontId="11" fillId="0" borderId="4" xfId="0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1" fillId="5" borderId="1" xfId="0" applyFont="1" applyFill="1" applyBorder="1" applyAlignment="1">
      <alignment vertical="top" wrapText="1"/>
    </xf>
    <xf numFmtId="2" fontId="5" fillId="3" borderId="1" xfId="0" applyNumberFormat="1" applyFont="1" applyFill="1" applyBorder="1" applyAlignment="1">
      <alignment horizontal="left" wrapText="1"/>
    </xf>
    <xf numFmtId="0" fontId="5" fillId="7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2" fontId="0" fillId="0" borderId="0" xfId="0" applyNumberFormat="1"/>
    <xf numFmtId="0" fontId="7" fillId="0" borderId="0" xfId="0" applyFont="1"/>
    <xf numFmtId="0" fontId="16" fillId="0" borderId="0" xfId="0" applyFont="1"/>
    <xf numFmtId="0" fontId="4" fillId="0" borderId="9" xfId="0" applyFont="1" applyBorder="1" applyAlignment="1">
      <alignment horizontal="center" vertical="top" wrapText="1"/>
    </xf>
    <xf numFmtId="0" fontId="0" fillId="0" borderId="1" xfId="0" applyBorder="1"/>
    <xf numFmtId="0" fontId="0" fillId="0" borderId="14" xfId="0" applyBorder="1"/>
    <xf numFmtId="0" fontId="4" fillId="0" borderId="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0" fillId="0" borderId="2" xfId="0" applyFont="1" applyBorder="1" applyAlignment="1">
      <alignment wrapText="1"/>
    </xf>
    <xf numFmtId="0" fontId="0" fillId="0" borderId="5" xfId="0" applyBorder="1"/>
    <xf numFmtId="0" fontId="4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16" xfId="0" applyBorder="1"/>
    <xf numFmtId="0" fontId="1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/>
    <xf numFmtId="0" fontId="7" fillId="0" borderId="7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45;&#1057;&#1058;&#1056;%20&#1052;&#1041;&#1059;&#1060;&#1050;&#1080;&#1057;%20&#1054;&#1083;&#1080;&#1084;&#1087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е"/>
      <sheetName val="Движимое"/>
      <sheetName val="бассейн"/>
      <sheetName val="особоценное"/>
      <sheetName val="Лист1"/>
    </sheetNames>
    <sheetDataSet>
      <sheetData sheetId="0" refreshError="1"/>
      <sheetData sheetId="1" refreshError="1"/>
      <sheetData sheetId="2" refreshError="1"/>
      <sheetData sheetId="3">
        <row r="36">
          <cell r="E36">
            <v>5470900</v>
          </cell>
          <cell r="F36">
            <v>3227365.14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opLeftCell="A7" workbookViewId="0">
      <selection sqref="A1:N16"/>
    </sheetView>
  </sheetViews>
  <sheetFormatPr defaultRowHeight="15" x14ac:dyDescent="0.25"/>
  <cols>
    <col min="2" max="2" width="15.140625" customWidth="1"/>
    <col min="3" max="3" width="12.7109375" customWidth="1"/>
    <col min="6" max="6" width="10.7109375" customWidth="1"/>
    <col min="7" max="7" width="11" customWidth="1"/>
    <col min="8" max="8" width="11.140625" customWidth="1"/>
    <col min="12" max="12" width="12.28515625" customWidth="1"/>
    <col min="13" max="13" width="13.7109375" customWidth="1"/>
  </cols>
  <sheetData>
    <row r="1" spans="1:14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107" t="s">
        <v>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5.75" thickBot="1" x14ac:dyDescent="0.3">
      <c r="A4" s="107" t="s">
        <v>56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x14ac:dyDescent="0.25">
      <c r="A5" s="108" t="s">
        <v>21</v>
      </c>
      <c r="B5" s="93" t="s">
        <v>22</v>
      </c>
      <c r="C5" s="93" t="s">
        <v>23</v>
      </c>
      <c r="D5" s="93" t="s">
        <v>24</v>
      </c>
      <c r="E5" s="93" t="s">
        <v>25</v>
      </c>
      <c r="F5" s="93" t="s">
        <v>26</v>
      </c>
      <c r="G5" s="93"/>
      <c r="H5" s="113"/>
      <c r="I5" s="93" t="s">
        <v>27</v>
      </c>
      <c r="J5" s="93" t="s">
        <v>28</v>
      </c>
      <c r="K5" s="93" t="s">
        <v>29</v>
      </c>
      <c r="L5" s="93" t="s">
        <v>30</v>
      </c>
      <c r="M5" s="93" t="s">
        <v>31</v>
      </c>
      <c r="N5" s="104" t="s">
        <v>32</v>
      </c>
    </row>
    <row r="6" spans="1:14" x14ac:dyDescent="0.25">
      <c r="A6" s="109"/>
      <c r="B6" s="111"/>
      <c r="C6" s="111"/>
      <c r="D6" s="111"/>
      <c r="E6" s="111"/>
      <c r="F6" s="96" t="s">
        <v>33</v>
      </c>
      <c r="G6" s="96" t="s">
        <v>34</v>
      </c>
      <c r="H6" s="96" t="s">
        <v>35</v>
      </c>
      <c r="I6" s="94"/>
      <c r="J6" s="94"/>
      <c r="K6" s="94"/>
      <c r="L6" s="94"/>
      <c r="M6" s="94"/>
      <c r="N6" s="105"/>
    </row>
    <row r="7" spans="1:14" ht="15.75" thickBot="1" x14ac:dyDescent="0.3">
      <c r="A7" s="110"/>
      <c r="B7" s="112"/>
      <c r="C7" s="112"/>
      <c r="D7" s="112"/>
      <c r="E7" s="112"/>
      <c r="F7" s="97"/>
      <c r="G7" s="97"/>
      <c r="H7" s="97"/>
      <c r="I7" s="95"/>
      <c r="J7" s="95"/>
      <c r="K7" s="95"/>
      <c r="L7" s="95"/>
      <c r="M7" s="95"/>
      <c r="N7" s="106"/>
    </row>
    <row r="8" spans="1:14" ht="16.5" thickBot="1" x14ac:dyDescent="0.3">
      <c r="A8" s="98" t="s">
        <v>36</v>
      </c>
      <c r="B8" s="99"/>
      <c r="C8" s="99"/>
      <c r="D8" s="99"/>
      <c r="E8" s="99"/>
      <c r="F8" s="99"/>
      <c r="G8" s="99"/>
      <c r="H8" s="99"/>
      <c r="I8" s="100"/>
      <c r="J8" s="99"/>
      <c r="K8" s="99"/>
      <c r="L8" s="99"/>
      <c r="M8" s="99"/>
      <c r="N8" s="101"/>
    </row>
    <row r="9" spans="1:14" ht="83.25" customHeight="1" x14ac:dyDescent="0.25">
      <c r="A9" s="87">
        <v>1</v>
      </c>
      <c r="B9" s="20" t="s">
        <v>63</v>
      </c>
      <c r="C9" s="20" t="s">
        <v>37</v>
      </c>
      <c r="D9" s="21" t="s">
        <v>38</v>
      </c>
      <c r="E9" s="22">
        <v>431.6</v>
      </c>
      <c r="F9" s="23">
        <v>2988960</v>
      </c>
      <c r="G9" s="23">
        <v>2988960</v>
      </c>
      <c r="H9" s="23">
        <f>F9-G9</f>
        <v>0</v>
      </c>
      <c r="I9" s="24">
        <v>5621909.3799999999</v>
      </c>
      <c r="J9" s="25">
        <v>39406</v>
      </c>
      <c r="K9" s="22"/>
      <c r="L9" s="20" t="s">
        <v>39</v>
      </c>
      <c r="M9" s="20" t="s">
        <v>40</v>
      </c>
      <c r="N9" s="22" t="s">
        <v>91</v>
      </c>
    </row>
    <row r="10" spans="1:14" ht="70.5" customHeight="1" x14ac:dyDescent="0.25">
      <c r="A10" s="87">
        <v>2</v>
      </c>
      <c r="B10" s="26" t="s">
        <v>175</v>
      </c>
      <c r="C10" s="20" t="s">
        <v>53</v>
      </c>
      <c r="D10" s="27"/>
      <c r="E10" s="22"/>
      <c r="F10" s="23">
        <v>2550004.83</v>
      </c>
      <c r="G10" s="23">
        <v>850001.64</v>
      </c>
      <c r="H10" s="23">
        <f t="shared" ref="H10:H13" si="0">F10-G10</f>
        <v>1700003.19</v>
      </c>
      <c r="I10" s="28"/>
      <c r="J10" s="28"/>
      <c r="K10" s="22"/>
      <c r="L10" s="63" t="s">
        <v>62</v>
      </c>
      <c r="M10" s="20" t="s">
        <v>40</v>
      </c>
      <c r="N10" s="27"/>
    </row>
    <row r="11" spans="1:14" ht="76.5" customHeight="1" x14ac:dyDescent="0.25">
      <c r="A11" s="87">
        <v>3</v>
      </c>
      <c r="B11" s="26" t="s">
        <v>176</v>
      </c>
      <c r="C11" s="20" t="s">
        <v>53</v>
      </c>
      <c r="D11" s="27"/>
      <c r="E11" s="22"/>
      <c r="F11" s="23">
        <v>2538536.5</v>
      </c>
      <c r="G11" s="23">
        <v>846178.8</v>
      </c>
      <c r="H11" s="23">
        <f t="shared" si="0"/>
        <v>1692357.7</v>
      </c>
      <c r="I11" s="28"/>
      <c r="J11" s="28"/>
      <c r="K11" s="22"/>
      <c r="L11" s="20" t="s">
        <v>60</v>
      </c>
      <c r="M11" s="20" t="s">
        <v>40</v>
      </c>
      <c r="N11" s="27"/>
    </row>
    <row r="12" spans="1:14" ht="58.9" customHeight="1" x14ac:dyDescent="0.25">
      <c r="A12" s="88">
        <v>4</v>
      </c>
      <c r="B12" s="26" t="s">
        <v>174</v>
      </c>
      <c r="C12" s="79" t="s">
        <v>173</v>
      </c>
      <c r="D12" s="80"/>
      <c r="E12" s="81"/>
      <c r="F12" s="82">
        <v>6428</v>
      </c>
      <c r="G12" s="82">
        <v>6428</v>
      </c>
      <c r="H12" s="23">
        <f>F12-G12</f>
        <v>0</v>
      </c>
      <c r="I12" s="28"/>
      <c r="J12" s="83"/>
      <c r="K12" s="81"/>
      <c r="L12" s="20"/>
      <c r="M12" s="20"/>
      <c r="N12" s="27"/>
    </row>
    <row r="13" spans="1:14" ht="72" x14ac:dyDescent="0.25">
      <c r="A13" s="89">
        <v>5</v>
      </c>
      <c r="B13" s="84" t="s">
        <v>172</v>
      </c>
      <c r="C13" s="29" t="s">
        <v>41</v>
      </c>
      <c r="D13" s="29"/>
      <c r="E13" s="30" t="s">
        <v>42</v>
      </c>
      <c r="F13" s="31">
        <v>90056590.25</v>
      </c>
      <c r="G13" s="29">
        <v>15609808.76</v>
      </c>
      <c r="H13" s="23">
        <f t="shared" si="0"/>
        <v>74446781.489999995</v>
      </c>
      <c r="I13" s="32">
        <v>18696784.359999999</v>
      </c>
      <c r="J13" s="33">
        <v>43137</v>
      </c>
      <c r="K13" s="30"/>
      <c r="L13" s="34" t="s">
        <v>61</v>
      </c>
      <c r="M13" s="20" t="s">
        <v>40</v>
      </c>
      <c r="N13" s="35"/>
    </row>
    <row r="14" spans="1:14" x14ac:dyDescent="0.25">
      <c r="A14" s="102" t="s">
        <v>178</v>
      </c>
      <c r="B14" s="103"/>
      <c r="C14" s="20"/>
      <c r="D14" s="36"/>
      <c r="E14" s="22"/>
      <c r="F14" s="37">
        <f>SUM(F9,F10,F11,F12,F13)</f>
        <v>98140519.579999998</v>
      </c>
      <c r="G14" s="37">
        <f>SUM(G9,G10,G11,G12,G13)</f>
        <v>20301377.199999999</v>
      </c>
      <c r="H14" s="37">
        <f>SUM(H9:H11,H12,H13)</f>
        <v>77839142.379999995</v>
      </c>
      <c r="I14" s="23"/>
      <c r="J14" s="22"/>
      <c r="K14" s="22"/>
      <c r="L14" s="20"/>
      <c r="M14" s="26"/>
      <c r="N14" s="27"/>
    </row>
    <row r="15" spans="1:14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5.75" x14ac:dyDescent="0.25">
      <c r="A16" s="91" t="s">
        <v>43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9"/>
      <c r="N16" s="39"/>
    </row>
  </sheetData>
  <mergeCells count="22"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F5:H5"/>
    <mergeCell ref="A16:L16"/>
    <mergeCell ref="I5:I7"/>
    <mergeCell ref="J5:J7"/>
    <mergeCell ref="K5:K7"/>
    <mergeCell ref="L5:L7"/>
    <mergeCell ref="F6:F7"/>
    <mergeCell ref="G6:G7"/>
    <mergeCell ref="H6:H7"/>
    <mergeCell ref="A8:N8"/>
    <mergeCell ref="A14:B14"/>
    <mergeCell ref="M5:M7"/>
    <mergeCell ref="N5:N7"/>
  </mergeCells>
  <pageMargins left="0.19" right="0.2" top="0.43" bottom="0.37" header="0.3" footer="0.19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5"/>
  <sheetViews>
    <sheetView topLeftCell="A91" workbookViewId="0">
      <selection activeCell="G96" sqref="G96"/>
    </sheetView>
  </sheetViews>
  <sheetFormatPr defaultRowHeight="15" x14ac:dyDescent="0.25"/>
  <cols>
    <col min="1" max="1" width="6.140625" customWidth="1"/>
    <col min="2" max="2" width="21.5703125" customWidth="1"/>
    <col min="3" max="3" width="11.5703125" customWidth="1"/>
    <col min="4" max="4" width="20" customWidth="1"/>
    <col min="5" max="5" width="13.7109375" customWidth="1"/>
    <col min="6" max="6" width="11.85546875" customWidth="1"/>
    <col min="7" max="7" width="12" customWidth="1"/>
    <col min="8" max="8" width="19.85546875" customWidth="1"/>
    <col min="9" max="9" width="17.28515625" customWidth="1"/>
  </cols>
  <sheetData>
    <row r="1" spans="1:10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10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</row>
    <row r="3" spans="1:10" x14ac:dyDescent="0.25">
      <c r="A3" s="107" t="s">
        <v>2</v>
      </c>
      <c r="B3" s="107"/>
      <c r="C3" s="107"/>
      <c r="D3" s="107"/>
      <c r="E3" s="107"/>
      <c r="F3" s="107"/>
      <c r="G3" s="107"/>
      <c r="H3" s="107"/>
      <c r="I3" s="107"/>
    </row>
    <row r="4" spans="1:10" x14ac:dyDescent="0.25">
      <c r="A4" s="107" t="s">
        <v>57</v>
      </c>
      <c r="B4" s="107"/>
      <c r="C4" s="107"/>
      <c r="D4" s="107"/>
      <c r="E4" s="107"/>
      <c r="F4" s="107"/>
      <c r="G4" s="107"/>
      <c r="H4" s="107"/>
      <c r="I4" s="107"/>
    </row>
    <row r="5" spans="1:10" x14ac:dyDescent="0.25">
      <c r="A5" s="116" t="s">
        <v>3</v>
      </c>
      <c r="B5" s="118" t="s">
        <v>4</v>
      </c>
      <c r="C5" s="118" t="s">
        <v>5</v>
      </c>
      <c r="D5" s="118" t="s">
        <v>6</v>
      </c>
      <c r="E5" s="120" t="s">
        <v>7</v>
      </c>
      <c r="F5" s="120" t="s">
        <v>8</v>
      </c>
      <c r="G5" s="118" t="s">
        <v>9</v>
      </c>
      <c r="H5" s="118" t="s">
        <v>10</v>
      </c>
      <c r="I5" s="118" t="s">
        <v>11</v>
      </c>
    </row>
    <row r="6" spans="1:10" ht="29.25" customHeight="1" x14ac:dyDescent="0.25">
      <c r="A6" s="117"/>
      <c r="B6" s="119"/>
      <c r="C6" s="119"/>
      <c r="D6" s="119"/>
      <c r="E6" s="121"/>
      <c r="F6" s="121"/>
      <c r="G6" s="119"/>
      <c r="H6" s="119"/>
      <c r="I6" s="119"/>
    </row>
    <row r="7" spans="1:10" ht="15.75" x14ac:dyDescent="0.25">
      <c r="A7" s="114" t="s">
        <v>44</v>
      </c>
      <c r="B7" s="115"/>
      <c r="C7" s="115"/>
      <c r="D7" s="115"/>
      <c r="E7" s="115"/>
      <c r="F7" s="115"/>
      <c r="G7" s="115"/>
      <c r="H7" s="115"/>
      <c r="I7" s="115"/>
    </row>
    <row r="8" spans="1:10" x14ac:dyDescent="0.25">
      <c r="A8" s="1">
        <v>1</v>
      </c>
      <c r="B8" s="1">
        <v>2</v>
      </c>
      <c r="C8" s="1">
        <v>3</v>
      </c>
      <c r="D8" s="1">
        <v>4</v>
      </c>
      <c r="E8" s="2">
        <v>5</v>
      </c>
      <c r="F8" s="3">
        <v>6</v>
      </c>
      <c r="G8" s="4">
        <v>7</v>
      </c>
      <c r="H8" s="5">
        <v>8</v>
      </c>
      <c r="I8" s="5">
        <v>9</v>
      </c>
    </row>
    <row r="9" spans="1:10" ht="54" customHeight="1" x14ac:dyDescent="0.25">
      <c r="A9" s="66">
        <v>1</v>
      </c>
      <c r="B9" s="40" t="s">
        <v>92</v>
      </c>
      <c r="C9" s="40">
        <v>2012</v>
      </c>
      <c r="D9" s="6" t="s">
        <v>16</v>
      </c>
      <c r="E9" s="41">
        <v>10880</v>
      </c>
      <c r="F9" s="41">
        <v>10880</v>
      </c>
      <c r="G9" s="41">
        <f>E9-F9</f>
        <v>0</v>
      </c>
      <c r="H9" s="20" t="s">
        <v>17</v>
      </c>
      <c r="I9" s="20" t="s">
        <v>15</v>
      </c>
      <c r="J9" t="s">
        <v>91</v>
      </c>
    </row>
    <row r="10" spans="1:10" ht="56.25" customHeight="1" x14ac:dyDescent="0.25">
      <c r="A10" s="66">
        <v>2</v>
      </c>
      <c r="B10" s="40" t="s">
        <v>93</v>
      </c>
      <c r="C10" s="40">
        <v>2011</v>
      </c>
      <c r="D10" s="6" t="s">
        <v>16</v>
      </c>
      <c r="E10" s="41">
        <v>15250</v>
      </c>
      <c r="F10" s="41">
        <v>15250</v>
      </c>
      <c r="G10" s="41">
        <f t="shared" ref="G10:G69" si="0">E10-F10</f>
        <v>0</v>
      </c>
      <c r="H10" s="20" t="s">
        <v>17</v>
      </c>
      <c r="I10" s="20" t="s">
        <v>15</v>
      </c>
    </row>
    <row r="11" spans="1:10" ht="50.25" customHeight="1" x14ac:dyDescent="0.25">
      <c r="A11" s="66">
        <v>3</v>
      </c>
      <c r="B11" s="40" t="s">
        <v>94</v>
      </c>
      <c r="C11" s="40">
        <v>2012</v>
      </c>
      <c r="D11" s="6" t="s">
        <v>16</v>
      </c>
      <c r="E11" s="41">
        <v>11445</v>
      </c>
      <c r="F11" s="41">
        <v>11445</v>
      </c>
      <c r="G11" s="41">
        <f t="shared" si="0"/>
        <v>0</v>
      </c>
      <c r="H11" s="20" t="s">
        <v>17</v>
      </c>
      <c r="I11" s="20" t="s">
        <v>15</v>
      </c>
    </row>
    <row r="12" spans="1:10" ht="48" customHeight="1" x14ac:dyDescent="0.25">
      <c r="A12" s="66">
        <v>4</v>
      </c>
      <c r="B12" s="40" t="s">
        <v>95</v>
      </c>
      <c r="C12" s="40">
        <v>2013</v>
      </c>
      <c r="D12" s="6" t="s">
        <v>16</v>
      </c>
      <c r="E12" s="41">
        <v>15936</v>
      </c>
      <c r="F12" s="41">
        <v>15936</v>
      </c>
      <c r="G12" s="41">
        <f t="shared" si="0"/>
        <v>0</v>
      </c>
      <c r="H12" s="20" t="s">
        <v>17</v>
      </c>
      <c r="I12" s="20" t="s">
        <v>15</v>
      </c>
    </row>
    <row r="13" spans="1:10" ht="53.25" customHeight="1" x14ac:dyDescent="0.25">
      <c r="A13" s="66">
        <v>5</v>
      </c>
      <c r="B13" s="40" t="s">
        <v>96</v>
      </c>
      <c r="C13" s="40">
        <v>2013</v>
      </c>
      <c r="D13" s="6" t="s">
        <v>16</v>
      </c>
      <c r="E13" s="41">
        <v>15240</v>
      </c>
      <c r="F13" s="41">
        <v>15240</v>
      </c>
      <c r="G13" s="41">
        <f t="shared" si="0"/>
        <v>0</v>
      </c>
      <c r="H13" s="20" t="s">
        <v>17</v>
      </c>
      <c r="I13" s="20" t="s">
        <v>15</v>
      </c>
    </row>
    <row r="14" spans="1:10" ht="50.25" customHeight="1" x14ac:dyDescent="0.25">
      <c r="A14" s="66">
        <v>6</v>
      </c>
      <c r="B14" s="40" t="s">
        <v>97</v>
      </c>
      <c r="C14" s="40">
        <v>2013</v>
      </c>
      <c r="D14" s="6" t="s">
        <v>16</v>
      </c>
      <c r="E14" s="41">
        <v>10500</v>
      </c>
      <c r="F14" s="41">
        <v>10500</v>
      </c>
      <c r="G14" s="41">
        <f t="shared" si="0"/>
        <v>0</v>
      </c>
      <c r="H14" s="20" t="s">
        <v>17</v>
      </c>
      <c r="I14" s="20" t="s">
        <v>15</v>
      </c>
    </row>
    <row r="15" spans="1:10" ht="39.75" customHeight="1" x14ac:dyDescent="0.25">
      <c r="A15" s="66">
        <v>7</v>
      </c>
      <c r="B15" s="40" t="s">
        <v>98</v>
      </c>
      <c r="C15" s="40">
        <v>2013</v>
      </c>
      <c r="D15" s="6" t="s">
        <v>16</v>
      </c>
      <c r="E15" s="41">
        <v>13500</v>
      </c>
      <c r="F15" s="41">
        <v>13500</v>
      </c>
      <c r="G15" s="41">
        <f t="shared" si="0"/>
        <v>0</v>
      </c>
      <c r="H15" s="20" t="s">
        <v>17</v>
      </c>
      <c r="I15" s="20" t="s">
        <v>15</v>
      </c>
    </row>
    <row r="16" spans="1:10" ht="42.75" customHeight="1" x14ac:dyDescent="0.25">
      <c r="A16" s="66">
        <v>8</v>
      </c>
      <c r="B16" s="40" t="s">
        <v>100</v>
      </c>
      <c r="C16" s="40">
        <v>2013</v>
      </c>
      <c r="D16" s="6" t="s">
        <v>16</v>
      </c>
      <c r="E16" s="41">
        <v>16611</v>
      </c>
      <c r="F16" s="41">
        <v>16611</v>
      </c>
      <c r="G16" s="41">
        <f t="shared" si="0"/>
        <v>0</v>
      </c>
      <c r="H16" s="20" t="s">
        <v>17</v>
      </c>
      <c r="I16" s="20" t="s">
        <v>15</v>
      </c>
    </row>
    <row r="17" spans="1:10" ht="45" customHeight="1" x14ac:dyDescent="0.25">
      <c r="A17" s="66">
        <v>9</v>
      </c>
      <c r="B17" s="40" t="s">
        <v>99</v>
      </c>
      <c r="C17" s="40">
        <v>2013</v>
      </c>
      <c r="D17" s="6" t="s">
        <v>16</v>
      </c>
      <c r="E17" s="41">
        <v>24000</v>
      </c>
      <c r="F17" s="41">
        <v>24000</v>
      </c>
      <c r="G17" s="41">
        <f t="shared" si="0"/>
        <v>0</v>
      </c>
      <c r="H17" s="20" t="s">
        <v>17</v>
      </c>
      <c r="I17" s="20" t="s">
        <v>15</v>
      </c>
    </row>
    <row r="18" spans="1:10" ht="36" customHeight="1" x14ac:dyDescent="0.25">
      <c r="A18" s="66">
        <v>10</v>
      </c>
      <c r="B18" s="40" t="s">
        <v>101</v>
      </c>
      <c r="C18" s="40">
        <v>2013</v>
      </c>
      <c r="D18" s="6" t="s">
        <v>16</v>
      </c>
      <c r="E18" s="41">
        <v>13000</v>
      </c>
      <c r="F18" s="41">
        <v>13000</v>
      </c>
      <c r="G18" s="41">
        <f t="shared" si="0"/>
        <v>0</v>
      </c>
      <c r="H18" s="20" t="s">
        <v>17</v>
      </c>
      <c r="I18" s="20" t="s">
        <v>15</v>
      </c>
    </row>
    <row r="19" spans="1:10" ht="48.75" customHeight="1" x14ac:dyDescent="0.25">
      <c r="A19" s="66">
        <v>11</v>
      </c>
      <c r="B19" s="40" t="s">
        <v>102</v>
      </c>
      <c r="C19" s="40">
        <v>2014</v>
      </c>
      <c r="D19" s="6" t="s">
        <v>16</v>
      </c>
      <c r="E19" s="41">
        <v>14000</v>
      </c>
      <c r="F19" s="41">
        <v>14000</v>
      </c>
      <c r="G19" s="41">
        <f t="shared" si="0"/>
        <v>0</v>
      </c>
      <c r="H19" s="20" t="s">
        <v>17</v>
      </c>
      <c r="I19" s="20" t="s">
        <v>15</v>
      </c>
    </row>
    <row r="20" spans="1:10" ht="43.5" customHeight="1" x14ac:dyDescent="0.25">
      <c r="A20" s="66">
        <v>12</v>
      </c>
      <c r="B20" s="40" t="s">
        <v>105</v>
      </c>
      <c r="C20" s="40">
        <v>2014</v>
      </c>
      <c r="D20" s="6" t="s">
        <v>16</v>
      </c>
      <c r="E20" s="41">
        <v>32400</v>
      </c>
      <c r="F20" s="41">
        <v>32400</v>
      </c>
      <c r="G20" s="41">
        <f t="shared" si="0"/>
        <v>0</v>
      </c>
      <c r="H20" s="20"/>
      <c r="I20" s="20" t="s">
        <v>15</v>
      </c>
    </row>
    <row r="21" spans="1:10" ht="48.75" customHeight="1" x14ac:dyDescent="0.25">
      <c r="A21" s="66">
        <v>13</v>
      </c>
      <c r="B21" s="40" t="s">
        <v>104</v>
      </c>
      <c r="C21" s="40">
        <v>2015</v>
      </c>
      <c r="D21" s="6" t="s">
        <v>16</v>
      </c>
      <c r="E21" s="41">
        <v>37500</v>
      </c>
      <c r="F21" s="41">
        <v>37500</v>
      </c>
      <c r="G21" s="41">
        <f t="shared" si="0"/>
        <v>0</v>
      </c>
      <c r="H21" s="20" t="s">
        <v>17</v>
      </c>
      <c r="I21" s="20" t="s">
        <v>15</v>
      </c>
    </row>
    <row r="22" spans="1:10" ht="61.5" customHeight="1" x14ac:dyDescent="0.25">
      <c r="A22" s="66">
        <v>14</v>
      </c>
      <c r="B22" s="40" t="s">
        <v>103</v>
      </c>
      <c r="C22" s="40">
        <v>2015</v>
      </c>
      <c r="D22" s="6" t="s">
        <v>16</v>
      </c>
      <c r="E22" s="41">
        <v>45000</v>
      </c>
      <c r="F22" s="41">
        <v>45000</v>
      </c>
      <c r="G22" s="41">
        <f t="shared" si="0"/>
        <v>0</v>
      </c>
      <c r="H22" s="20" t="s">
        <v>17</v>
      </c>
      <c r="I22" s="20" t="s">
        <v>15</v>
      </c>
    </row>
    <row r="23" spans="1:10" ht="45" x14ac:dyDescent="0.25">
      <c r="A23" s="66">
        <v>15</v>
      </c>
      <c r="B23" s="40" t="s">
        <v>106</v>
      </c>
      <c r="C23" s="40">
        <v>2015</v>
      </c>
      <c r="D23" s="6" t="s">
        <v>16</v>
      </c>
      <c r="E23" s="41">
        <v>25200</v>
      </c>
      <c r="F23" s="41">
        <v>25200</v>
      </c>
      <c r="G23" s="41">
        <f t="shared" si="0"/>
        <v>0</v>
      </c>
      <c r="H23" s="20" t="s">
        <v>14</v>
      </c>
      <c r="I23" s="20" t="s">
        <v>15</v>
      </c>
    </row>
    <row r="24" spans="1:10" ht="45" x14ac:dyDescent="0.25">
      <c r="A24" s="66">
        <v>16</v>
      </c>
      <c r="B24" s="40" t="s">
        <v>107</v>
      </c>
      <c r="C24" s="40">
        <v>2015</v>
      </c>
      <c r="D24" s="6" t="s">
        <v>16</v>
      </c>
      <c r="E24" s="41">
        <v>45000</v>
      </c>
      <c r="F24" s="41">
        <v>45000</v>
      </c>
      <c r="G24" s="41">
        <f t="shared" si="0"/>
        <v>0</v>
      </c>
      <c r="H24" s="20" t="s">
        <v>14</v>
      </c>
      <c r="I24" s="20" t="s">
        <v>15</v>
      </c>
    </row>
    <row r="25" spans="1:10" ht="30" x14ac:dyDescent="0.25">
      <c r="A25" s="66">
        <v>17</v>
      </c>
      <c r="B25" s="40" t="s">
        <v>108</v>
      </c>
      <c r="C25" s="40">
        <v>2015</v>
      </c>
      <c r="D25" s="6" t="s">
        <v>16</v>
      </c>
      <c r="E25" s="41">
        <v>29000</v>
      </c>
      <c r="F25" s="41">
        <v>29000</v>
      </c>
      <c r="G25" s="41">
        <f t="shared" si="0"/>
        <v>0</v>
      </c>
      <c r="H25" s="20" t="s">
        <v>14</v>
      </c>
      <c r="I25" s="20" t="s">
        <v>15</v>
      </c>
    </row>
    <row r="26" spans="1:10" ht="45" x14ac:dyDescent="0.25">
      <c r="A26" s="66">
        <v>18</v>
      </c>
      <c r="B26" s="40" t="s">
        <v>109</v>
      </c>
      <c r="C26" s="40">
        <v>2016</v>
      </c>
      <c r="D26" s="6" t="s">
        <v>16</v>
      </c>
      <c r="E26" s="41">
        <v>20720</v>
      </c>
      <c r="F26" s="41">
        <v>20720</v>
      </c>
      <c r="G26" s="41">
        <f t="shared" si="0"/>
        <v>0</v>
      </c>
      <c r="H26" s="20" t="s">
        <v>14</v>
      </c>
      <c r="I26" s="20" t="s">
        <v>15</v>
      </c>
    </row>
    <row r="27" spans="1:10" ht="45" x14ac:dyDescent="0.25">
      <c r="A27" s="66">
        <v>19</v>
      </c>
      <c r="B27" s="40" t="s">
        <v>110</v>
      </c>
      <c r="C27" s="40">
        <v>2016</v>
      </c>
      <c r="D27" s="6" t="s">
        <v>16</v>
      </c>
      <c r="E27" s="41">
        <v>19000</v>
      </c>
      <c r="F27" s="41">
        <v>19000</v>
      </c>
      <c r="G27" s="41">
        <f t="shared" si="0"/>
        <v>0</v>
      </c>
      <c r="H27" s="20" t="s">
        <v>14</v>
      </c>
      <c r="I27" s="20" t="s">
        <v>15</v>
      </c>
    </row>
    <row r="28" spans="1:10" ht="63.6" customHeight="1" x14ac:dyDescent="0.25">
      <c r="A28" s="67">
        <v>20</v>
      </c>
      <c r="B28" s="67" t="s">
        <v>112</v>
      </c>
      <c r="C28" s="67">
        <v>2015</v>
      </c>
      <c r="D28" s="68" t="s">
        <v>16</v>
      </c>
      <c r="E28" s="69">
        <v>37620</v>
      </c>
      <c r="F28" s="69">
        <v>37620</v>
      </c>
      <c r="G28" s="69">
        <f t="shared" si="0"/>
        <v>0</v>
      </c>
      <c r="H28" s="64"/>
      <c r="I28" s="64" t="s">
        <v>15</v>
      </c>
      <c r="J28" t="s">
        <v>111</v>
      </c>
    </row>
    <row r="29" spans="1:10" ht="45" x14ac:dyDescent="0.25">
      <c r="A29" s="66">
        <v>21</v>
      </c>
      <c r="B29" s="40" t="s">
        <v>113</v>
      </c>
      <c r="C29" s="40">
        <v>2012</v>
      </c>
      <c r="D29" s="6" t="s">
        <v>16</v>
      </c>
      <c r="E29" s="42">
        <v>17837</v>
      </c>
      <c r="F29" s="41">
        <v>17837</v>
      </c>
      <c r="G29" s="41">
        <f t="shared" si="0"/>
        <v>0</v>
      </c>
      <c r="H29" s="20" t="s">
        <v>14</v>
      </c>
      <c r="I29" s="20" t="s">
        <v>15</v>
      </c>
    </row>
    <row r="30" spans="1:10" ht="30" x14ac:dyDescent="0.25">
      <c r="A30" s="66">
        <v>22</v>
      </c>
      <c r="B30" s="40" t="s">
        <v>114</v>
      </c>
      <c r="C30" s="40">
        <v>2012</v>
      </c>
      <c r="D30" s="6" t="s">
        <v>16</v>
      </c>
      <c r="E30" s="42">
        <v>17650</v>
      </c>
      <c r="F30" s="41">
        <v>17650</v>
      </c>
      <c r="G30" s="41">
        <f t="shared" si="0"/>
        <v>0</v>
      </c>
      <c r="H30" s="20" t="s">
        <v>14</v>
      </c>
      <c r="I30" s="20" t="s">
        <v>15</v>
      </c>
    </row>
    <row r="31" spans="1:10" ht="45" x14ac:dyDescent="0.25">
      <c r="A31" s="66">
        <v>24</v>
      </c>
      <c r="B31" s="40" t="s">
        <v>115</v>
      </c>
      <c r="C31" s="40">
        <v>2016</v>
      </c>
      <c r="D31" s="40" t="s">
        <v>13</v>
      </c>
      <c r="E31" s="41">
        <v>8420</v>
      </c>
      <c r="F31" s="41">
        <v>8420</v>
      </c>
      <c r="G31" s="41">
        <f t="shared" si="0"/>
        <v>0</v>
      </c>
      <c r="H31" s="20" t="s">
        <v>14</v>
      </c>
      <c r="I31" s="20" t="s">
        <v>15</v>
      </c>
    </row>
    <row r="32" spans="1:10" ht="60" x14ac:dyDescent="0.25">
      <c r="A32" s="66">
        <v>25</v>
      </c>
      <c r="B32" s="40" t="s">
        <v>117</v>
      </c>
      <c r="C32" s="43">
        <v>43304</v>
      </c>
      <c r="D32" s="40" t="s">
        <v>13</v>
      </c>
      <c r="E32" s="41">
        <v>99400</v>
      </c>
      <c r="F32" s="41">
        <v>99400</v>
      </c>
      <c r="G32" s="41">
        <f t="shared" si="0"/>
        <v>0</v>
      </c>
      <c r="H32" s="20" t="s">
        <v>14</v>
      </c>
      <c r="I32" s="20" t="s">
        <v>15</v>
      </c>
    </row>
    <row r="33" spans="1:9" ht="48.75" customHeight="1" x14ac:dyDescent="0.25">
      <c r="A33" s="67">
        <v>26</v>
      </c>
      <c r="B33" s="67" t="s">
        <v>116</v>
      </c>
      <c r="C33" s="70">
        <v>43304</v>
      </c>
      <c r="D33" s="67" t="s">
        <v>13</v>
      </c>
      <c r="E33" s="69">
        <v>14000</v>
      </c>
      <c r="F33" s="69">
        <v>14000</v>
      </c>
      <c r="G33" s="69">
        <f t="shared" si="0"/>
        <v>0</v>
      </c>
      <c r="H33" s="64" t="s">
        <v>14</v>
      </c>
      <c r="I33" s="64" t="s">
        <v>15</v>
      </c>
    </row>
    <row r="34" spans="1:9" ht="60.75" customHeight="1" x14ac:dyDescent="0.25">
      <c r="A34" s="66">
        <v>27</v>
      </c>
      <c r="B34" s="40" t="s">
        <v>118</v>
      </c>
      <c r="C34" s="43">
        <v>43304</v>
      </c>
      <c r="D34" s="40" t="s">
        <v>13</v>
      </c>
      <c r="E34" s="41">
        <v>59400</v>
      </c>
      <c r="F34" s="41">
        <v>59400</v>
      </c>
      <c r="G34" s="41">
        <f t="shared" si="0"/>
        <v>0</v>
      </c>
      <c r="H34" s="20" t="s">
        <v>14</v>
      </c>
      <c r="I34" s="20" t="s">
        <v>15</v>
      </c>
    </row>
    <row r="35" spans="1:9" ht="61.5" customHeight="1" x14ac:dyDescent="0.25">
      <c r="A35" s="66">
        <v>28</v>
      </c>
      <c r="B35" s="40" t="s">
        <v>119</v>
      </c>
      <c r="C35" s="43">
        <v>43304</v>
      </c>
      <c r="D35" s="40" t="s">
        <v>13</v>
      </c>
      <c r="E35" s="41">
        <v>20842</v>
      </c>
      <c r="F35" s="41">
        <v>20842</v>
      </c>
      <c r="G35" s="41">
        <f t="shared" si="0"/>
        <v>0</v>
      </c>
      <c r="H35" s="20" t="s">
        <v>14</v>
      </c>
      <c r="I35" s="20" t="s">
        <v>15</v>
      </c>
    </row>
    <row r="36" spans="1:9" ht="48.75" customHeight="1" x14ac:dyDescent="0.25">
      <c r="A36" s="66">
        <v>29</v>
      </c>
      <c r="B36" s="40" t="s">
        <v>120</v>
      </c>
      <c r="C36" s="43">
        <v>43304</v>
      </c>
      <c r="D36" s="40" t="s">
        <v>13</v>
      </c>
      <c r="E36" s="41">
        <v>15600</v>
      </c>
      <c r="F36" s="41">
        <v>15600</v>
      </c>
      <c r="G36" s="41">
        <f t="shared" si="0"/>
        <v>0</v>
      </c>
      <c r="H36" s="20" t="s">
        <v>14</v>
      </c>
      <c r="I36" s="20" t="s">
        <v>15</v>
      </c>
    </row>
    <row r="37" spans="1:9" ht="39" customHeight="1" x14ac:dyDescent="0.25">
      <c r="A37" s="66">
        <v>30</v>
      </c>
      <c r="B37" s="40" t="s">
        <v>121</v>
      </c>
      <c r="C37" s="43">
        <v>43304</v>
      </c>
      <c r="D37" s="40" t="s">
        <v>13</v>
      </c>
      <c r="E37" s="41">
        <v>13500</v>
      </c>
      <c r="F37" s="41">
        <v>13500</v>
      </c>
      <c r="G37" s="41">
        <f t="shared" si="0"/>
        <v>0</v>
      </c>
      <c r="H37" s="20" t="s">
        <v>14</v>
      </c>
      <c r="I37" s="20" t="s">
        <v>15</v>
      </c>
    </row>
    <row r="38" spans="1:9" ht="58.5" customHeight="1" x14ac:dyDescent="0.25">
      <c r="A38" s="67">
        <v>31</v>
      </c>
      <c r="B38" s="67" t="s">
        <v>122</v>
      </c>
      <c r="C38" s="70">
        <v>43304</v>
      </c>
      <c r="D38" s="67" t="s">
        <v>13</v>
      </c>
      <c r="E38" s="69">
        <v>35999</v>
      </c>
      <c r="F38" s="69">
        <v>35999</v>
      </c>
      <c r="G38" s="69">
        <f t="shared" si="0"/>
        <v>0</v>
      </c>
      <c r="H38" s="64"/>
      <c r="I38" s="64" t="s">
        <v>15</v>
      </c>
    </row>
    <row r="39" spans="1:9" ht="61.5" customHeight="1" x14ac:dyDescent="0.25">
      <c r="A39" s="67">
        <v>32</v>
      </c>
      <c r="B39" s="67" t="s">
        <v>123</v>
      </c>
      <c r="C39" s="70">
        <v>43304</v>
      </c>
      <c r="D39" s="67" t="s">
        <v>13</v>
      </c>
      <c r="E39" s="69">
        <v>26299</v>
      </c>
      <c r="F39" s="69">
        <v>26299</v>
      </c>
      <c r="G39" s="69">
        <f t="shared" si="0"/>
        <v>0</v>
      </c>
      <c r="H39" s="64"/>
      <c r="I39" s="64" t="s">
        <v>15</v>
      </c>
    </row>
    <row r="40" spans="1:9" ht="54" customHeight="1" x14ac:dyDescent="0.25">
      <c r="A40" s="66">
        <v>33</v>
      </c>
      <c r="B40" s="40" t="s">
        <v>124</v>
      </c>
      <c r="C40" s="43">
        <v>43304</v>
      </c>
      <c r="D40" s="40" t="s">
        <v>13</v>
      </c>
      <c r="E40" s="41">
        <v>30820</v>
      </c>
      <c r="F40" s="41">
        <v>30820</v>
      </c>
      <c r="G40" s="41">
        <f t="shared" si="0"/>
        <v>0</v>
      </c>
      <c r="H40" s="20"/>
      <c r="I40" s="20" t="s">
        <v>15</v>
      </c>
    </row>
    <row r="41" spans="1:9" ht="43.15" customHeight="1" x14ac:dyDescent="0.25">
      <c r="A41" s="66">
        <v>34</v>
      </c>
      <c r="B41" s="40" t="s">
        <v>125</v>
      </c>
      <c r="C41" s="43">
        <v>43304</v>
      </c>
      <c r="D41" s="40" t="s">
        <v>13</v>
      </c>
      <c r="E41" s="41">
        <v>32500</v>
      </c>
      <c r="F41" s="41">
        <v>32500</v>
      </c>
      <c r="G41" s="41">
        <f t="shared" si="0"/>
        <v>0</v>
      </c>
      <c r="H41" s="20"/>
      <c r="I41" s="20" t="s">
        <v>15</v>
      </c>
    </row>
    <row r="42" spans="1:9" ht="64.150000000000006" customHeight="1" x14ac:dyDescent="0.25">
      <c r="A42" s="66">
        <v>35</v>
      </c>
      <c r="B42" s="40" t="s">
        <v>126</v>
      </c>
      <c r="C42" s="43">
        <v>43304</v>
      </c>
      <c r="D42" s="40" t="s">
        <v>13</v>
      </c>
      <c r="E42" s="41">
        <v>27999</v>
      </c>
      <c r="F42" s="41">
        <v>27999</v>
      </c>
      <c r="G42" s="41">
        <f t="shared" si="0"/>
        <v>0</v>
      </c>
      <c r="H42" s="20"/>
      <c r="I42" s="20" t="s">
        <v>15</v>
      </c>
    </row>
    <row r="43" spans="1:9" ht="72.599999999999994" customHeight="1" x14ac:dyDescent="0.25">
      <c r="A43" s="66">
        <v>36</v>
      </c>
      <c r="B43" s="40" t="s">
        <v>127</v>
      </c>
      <c r="C43" s="43">
        <v>43304</v>
      </c>
      <c r="D43" s="40" t="s">
        <v>13</v>
      </c>
      <c r="E43" s="41">
        <v>196200</v>
      </c>
      <c r="F43" s="41">
        <v>196200</v>
      </c>
      <c r="G43" s="41">
        <f t="shared" si="0"/>
        <v>0</v>
      </c>
      <c r="H43" s="20"/>
      <c r="I43" s="20" t="s">
        <v>15</v>
      </c>
    </row>
    <row r="44" spans="1:9" ht="72" customHeight="1" x14ac:dyDescent="0.25">
      <c r="A44" s="66">
        <v>37</v>
      </c>
      <c r="B44" s="40" t="s">
        <v>128</v>
      </c>
      <c r="C44" s="43">
        <v>43304</v>
      </c>
      <c r="D44" s="40" t="s">
        <v>13</v>
      </c>
      <c r="E44" s="41">
        <v>90000</v>
      </c>
      <c r="F44" s="41">
        <v>90000</v>
      </c>
      <c r="G44" s="41">
        <f t="shared" si="0"/>
        <v>0</v>
      </c>
      <c r="H44" s="20"/>
      <c r="I44" s="20" t="s">
        <v>15</v>
      </c>
    </row>
    <row r="45" spans="1:9" ht="44.45" customHeight="1" x14ac:dyDescent="0.25">
      <c r="A45" s="66">
        <v>38</v>
      </c>
      <c r="B45" s="40" t="s">
        <v>129</v>
      </c>
      <c r="C45" s="43">
        <v>43304</v>
      </c>
      <c r="D45" s="40" t="s">
        <v>13</v>
      </c>
      <c r="E45" s="41">
        <v>17100</v>
      </c>
      <c r="F45" s="41">
        <v>17100</v>
      </c>
      <c r="G45" s="41">
        <f t="shared" si="0"/>
        <v>0</v>
      </c>
      <c r="H45" s="20"/>
      <c r="I45" s="20" t="s">
        <v>15</v>
      </c>
    </row>
    <row r="46" spans="1:9" ht="38.25" customHeight="1" x14ac:dyDescent="0.25">
      <c r="A46" s="66">
        <v>39</v>
      </c>
      <c r="B46" s="40" t="s">
        <v>130</v>
      </c>
      <c r="C46" s="43">
        <v>43304</v>
      </c>
      <c r="D46" s="40" t="s">
        <v>13</v>
      </c>
      <c r="E46" s="41">
        <v>31930</v>
      </c>
      <c r="F46" s="41">
        <v>31930</v>
      </c>
      <c r="G46" s="41">
        <f t="shared" si="0"/>
        <v>0</v>
      </c>
      <c r="H46" s="20"/>
      <c r="I46" s="20" t="s">
        <v>15</v>
      </c>
    </row>
    <row r="47" spans="1:9" ht="57" customHeight="1" x14ac:dyDescent="0.25">
      <c r="A47" s="67">
        <v>40</v>
      </c>
      <c r="B47" s="67" t="s">
        <v>131</v>
      </c>
      <c r="C47" s="70">
        <v>43304</v>
      </c>
      <c r="D47" s="67" t="s">
        <v>13</v>
      </c>
      <c r="E47" s="69">
        <v>16100</v>
      </c>
      <c r="F47" s="69">
        <v>16100</v>
      </c>
      <c r="G47" s="69">
        <f t="shared" si="0"/>
        <v>0</v>
      </c>
      <c r="H47" s="64"/>
      <c r="I47" s="64" t="s">
        <v>15</v>
      </c>
    </row>
    <row r="48" spans="1:9" ht="43.15" customHeight="1" x14ac:dyDescent="0.25">
      <c r="A48" s="66">
        <v>41</v>
      </c>
      <c r="B48" s="40" t="s">
        <v>132</v>
      </c>
      <c r="C48" s="43">
        <v>43304</v>
      </c>
      <c r="D48" s="40" t="s">
        <v>13</v>
      </c>
      <c r="E48" s="41">
        <v>22950</v>
      </c>
      <c r="F48" s="41">
        <v>22950</v>
      </c>
      <c r="G48" s="41">
        <f t="shared" si="0"/>
        <v>0</v>
      </c>
      <c r="H48" s="20"/>
      <c r="I48" s="20" t="s">
        <v>15</v>
      </c>
    </row>
    <row r="49" spans="1:9" ht="42.75" customHeight="1" x14ac:dyDescent="0.25">
      <c r="A49" s="66">
        <v>42</v>
      </c>
      <c r="B49" s="40" t="s">
        <v>133</v>
      </c>
      <c r="C49" s="43">
        <v>43304</v>
      </c>
      <c r="D49" s="40" t="s">
        <v>13</v>
      </c>
      <c r="E49" s="41">
        <v>21335</v>
      </c>
      <c r="F49" s="41">
        <v>21335</v>
      </c>
      <c r="G49" s="41">
        <f t="shared" si="0"/>
        <v>0</v>
      </c>
      <c r="H49" s="44" t="s">
        <v>45</v>
      </c>
      <c r="I49" s="44" t="s">
        <v>15</v>
      </c>
    </row>
    <row r="50" spans="1:9" ht="53.45" customHeight="1" x14ac:dyDescent="0.25">
      <c r="A50" s="66">
        <v>43</v>
      </c>
      <c r="B50" s="40" t="s">
        <v>134</v>
      </c>
      <c r="C50" s="43">
        <v>43304</v>
      </c>
      <c r="D50" s="40" t="s">
        <v>13</v>
      </c>
      <c r="E50" s="41">
        <v>65340</v>
      </c>
      <c r="F50" s="41">
        <v>65340</v>
      </c>
      <c r="G50" s="41">
        <f t="shared" si="0"/>
        <v>0</v>
      </c>
      <c r="H50" s="20"/>
      <c r="I50" s="20" t="s">
        <v>15</v>
      </c>
    </row>
    <row r="51" spans="1:9" ht="43.15" customHeight="1" x14ac:dyDescent="0.25">
      <c r="A51" s="66">
        <v>44</v>
      </c>
      <c r="B51" s="40" t="s">
        <v>135</v>
      </c>
      <c r="C51" s="43">
        <v>43304</v>
      </c>
      <c r="D51" s="40" t="s">
        <v>13</v>
      </c>
      <c r="E51" s="41">
        <v>90000</v>
      </c>
      <c r="F51" s="41">
        <v>90000</v>
      </c>
      <c r="G51" s="41">
        <f t="shared" si="0"/>
        <v>0</v>
      </c>
      <c r="H51" s="20"/>
      <c r="I51" s="20" t="s">
        <v>15</v>
      </c>
    </row>
    <row r="52" spans="1:9" ht="39.75" customHeight="1" x14ac:dyDescent="0.25">
      <c r="A52" s="66">
        <v>45</v>
      </c>
      <c r="B52" s="40" t="s">
        <v>136</v>
      </c>
      <c r="C52" s="43">
        <v>43304</v>
      </c>
      <c r="D52" s="40" t="s">
        <v>13</v>
      </c>
      <c r="E52" s="41">
        <v>16700</v>
      </c>
      <c r="F52" s="41">
        <v>16700</v>
      </c>
      <c r="G52" s="41">
        <f t="shared" si="0"/>
        <v>0</v>
      </c>
      <c r="H52" s="20"/>
      <c r="I52" s="20" t="s">
        <v>15</v>
      </c>
    </row>
    <row r="53" spans="1:9" ht="95.45" customHeight="1" x14ac:dyDescent="0.25">
      <c r="A53" s="66">
        <v>46</v>
      </c>
      <c r="B53" s="40" t="s">
        <v>137</v>
      </c>
      <c r="C53" s="43">
        <v>43304</v>
      </c>
      <c r="D53" s="40" t="s">
        <v>13</v>
      </c>
      <c r="E53" s="41">
        <v>33110</v>
      </c>
      <c r="F53" s="41">
        <v>33110</v>
      </c>
      <c r="G53" s="41">
        <f t="shared" si="0"/>
        <v>0</v>
      </c>
      <c r="H53" s="20"/>
      <c r="I53" s="20" t="s">
        <v>15</v>
      </c>
    </row>
    <row r="54" spans="1:9" ht="47.45" customHeight="1" x14ac:dyDescent="0.25">
      <c r="A54" s="66">
        <v>47</v>
      </c>
      <c r="B54" s="40" t="s">
        <v>138</v>
      </c>
      <c r="C54" s="43">
        <v>43304</v>
      </c>
      <c r="D54" s="40" t="s">
        <v>13</v>
      </c>
      <c r="E54" s="41">
        <v>30820</v>
      </c>
      <c r="F54" s="41">
        <v>30820</v>
      </c>
      <c r="G54" s="41">
        <f t="shared" si="0"/>
        <v>0</v>
      </c>
      <c r="H54" s="45"/>
      <c r="I54" s="20" t="s">
        <v>15</v>
      </c>
    </row>
    <row r="55" spans="1:9" ht="69.599999999999994" customHeight="1" x14ac:dyDescent="0.25">
      <c r="A55" s="66">
        <v>48</v>
      </c>
      <c r="B55" s="40" t="s">
        <v>139</v>
      </c>
      <c r="C55" s="43">
        <v>43304</v>
      </c>
      <c r="D55" s="40" t="s">
        <v>13</v>
      </c>
      <c r="E55" s="41">
        <v>10350</v>
      </c>
      <c r="F55" s="41">
        <v>10350</v>
      </c>
      <c r="G55" s="41">
        <f t="shared" si="0"/>
        <v>0</v>
      </c>
      <c r="H55" s="35"/>
      <c r="I55" s="20" t="s">
        <v>15</v>
      </c>
    </row>
    <row r="56" spans="1:9" ht="60.6" customHeight="1" x14ac:dyDescent="0.25">
      <c r="A56" s="66">
        <v>49</v>
      </c>
      <c r="B56" s="40" t="s">
        <v>140</v>
      </c>
      <c r="C56" s="43">
        <v>43304</v>
      </c>
      <c r="D56" s="40" t="s">
        <v>13</v>
      </c>
      <c r="E56" s="41">
        <v>34200</v>
      </c>
      <c r="F56" s="41">
        <v>34200</v>
      </c>
      <c r="G56" s="41">
        <f t="shared" si="0"/>
        <v>0</v>
      </c>
      <c r="H56" s="35"/>
      <c r="I56" s="20" t="s">
        <v>15</v>
      </c>
    </row>
    <row r="57" spans="1:9" ht="49.15" customHeight="1" x14ac:dyDescent="0.25">
      <c r="A57" s="67">
        <v>51</v>
      </c>
      <c r="B57" s="67" t="s">
        <v>141</v>
      </c>
      <c r="C57" s="70">
        <v>43304</v>
      </c>
      <c r="D57" s="67" t="s">
        <v>13</v>
      </c>
      <c r="E57" s="71">
        <v>23500</v>
      </c>
      <c r="F57" s="71">
        <v>23500</v>
      </c>
      <c r="G57" s="69">
        <f t="shared" si="0"/>
        <v>0</v>
      </c>
      <c r="H57" s="72"/>
      <c r="I57" s="64" t="s">
        <v>15</v>
      </c>
    </row>
    <row r="58" spans="1:9" ht="41.25" customHeight="1" x14ac:dyDescent="0.25">
      <c r="A58" s="67">
        <v>52</v>
      </c>
      <c r="B58" s="67" t="s">
        <v>142</v>
      </c>
      <c r="C58" s="70">
        <v>43304</v>
      </c>
      <c r="D58" s="67" t="s">
        <v>13</v>
      </c>
      <c r="E58" s="71">
        <v>15600</v>
      </c>
      <c r="F58" s="71">
        <v>15600</v>
      </c>
      <c r="G58" s="69">
        <f t="shared" si="0"/>
        <v>0</v>
      </c>
      <c r="H58" s="72"/>
      <c r="I58" s="64" t="s">
        <v>15</v>
      </c>
    </row>
    <row r="59" spans="1:9" ht="34.5" customHeight="1" x14ac:dyDescent="0.25">
      <c r="A59" s="67">
        <v>53</v>
      </c>
      <c r="B59" s="67" t="s">
        <v>143</v>
      </c>
      <c r="C59" s="70">
        <v>43304</v>
      </c>
      <c r="D59" s="67" t="s">
        <v>46</v>
      </c>
      <c r="E59" s="71">
        <v>18299</v>
      </c>
      <c r="F59" s="69">
        <v>18299</v>
      </c>
      <c r="G59" s="69">
        <f t="shared" si="0"/>
        <v>0</v>
      </c>
      <c r="H59" s="72"/>
      <c r="I59" s="64" t="s">
        <v>15</v>
      </c>
    </row>
    <row r="60" spans="1:9" ht="48.6" customHeight="1" x14ac:dyDescent="0.25">
      <c r="A60" s="66">
        <v>54</v>
      </c>
      <c r="B60" s="40" t="s">
        <v>144</v>
      </c>
      <c r="C60" s="43">
        <v>43304</v>
      </c>
      <c r="D60" s="47" t="s">
        <v>46</v>
      </c>
      <c r="E60" s="46">
        <v>53400</v>
      </c>
      <c r="F60" s="46">
        <v>53400</v>
      </c>
      <c r="G60" s="41">
        <f t="shared" si="0"/>
        <v>0</v>
      </c>
      <c r="H60" s="35"/>
      <c r="I60" s="20" t="s">
        <v>15</v>
      </c>
    </row>
    <row r="61" spans="1:9" ht="59.45" customHeight="1" x14ac:dyDescent="0.25">
      <c r="A61" s="66">
        <v>55</v>
      </c>
      <c r="B61" s="47" t="s">
        <v>152</v>
      </c>
      <c r="C61" s="48">
        <v>43304</v>
      </c>
      <c r="D61" s="47" t="s">
        <v>46</v>
      </c>
      <c r="E61" s="49">
        <v>19412.599999999999</v>
      </c>
      <c r="F61" s="49">
        <v>19412.599999999999</v>
      </c>
      <c r="G61" s="41">
        <f t="shared" si="0"/>
        <v>0</v>
      </c>
      <c r="H61" s="50" t="s">
        <v>47</v>
      </c>
      <c r="I61" s="44" t="s">
        <v>15</v>
      </c>
    </row>
    <row r="62" spans="1:9" ht="43.9" customHeight="1" x14ac:dyDescent="0.25">
      <c r="A62" s="66">
        <v>56</v>
      </c>
      <c r="B62" s="40" t="s">
        <v>154</v>
      </c>
      <c r="C62" s="43">
        <v>43304</v>
      </c>
      <c r="D62" s="40" t="s">
        <v>46</v>
      </c>
      <c r="E62" s="46">
        <v>26818.2</v>
      </c>
      <c r="F62" s="46">
        <v>26818.2</v>
      </c>
      <c r="G62" s="41">
        <f t="shared" si="0"/>
        <v>0</v>
      </c>
      <c r="H62" s="51"/>
      <c r="I62" s="20" t="s">
        <v>15</v>
      </c>
    </row>
    <row r="63" spans="1:9" ht="55.15" customHeight="1" x14ac:dyDescent="0.25">
      <c r="A63" s="66">
        <v>57</v>
      </c>
      <c r="B63" s="40" t="s">
        <v>155</v>
      </c>
      <c r="C63" s="43">
        <v>43304</v>
      </c>
      <c r="D63" s="40" t="s">
        <v>46</v>
      </c>
      <c r="E63" s="46">
        <v>31921.8</v>
      </c>
      <c r="F63" s="46">
        <v>31921.8</v>
      </c>
      <c r="G63" s="41">
        <f t="shared" si="0"/>
        <v>0</v>
      </c>
      <c r="H63" s="51"/>
      <c r="I63" s="20" t="s">
        <v>15</v>
      </c>
    </row>
    <row r="64" spans="1:9" ht="72" customHeight="1" x14ac:dyDescent="0.25">
      <c r="A64" s="66">
        <v>58</v>
      </c>
      <c r="B64" s="40" t="s">
        <v>156</v>
      </c>
      <c r="C64" s="43">
        <v>43304</v>
      </c>
      <c r="D64" s="40" t="s">
        <v>46</v>
      </c>
      <c r="E64" s="46">
        <v>41154.199999999997</v>
      </c>
      <c r="F64" s="46">
        <v>41154.199999999997</v>
      </c>
      <c r="G64" s="41">
        <f t="shared" si="0"/>
        <v>0</v>
      </c>
      <c r="H64" s="51"/>
      <c r="I64" s="20" t="s">
        <v>15</v>
      </c>
    </row>
    <row r="65" spans="1:9" ht="57" customHeight="1" x14ac:dyDescent="0.25">
      <c r="A65" s="66">
        <v>59</v>
      </c>
      <c r="B65" s="40" t="s">
        <v>153</v>
      </c>
      <c r="C65" s="43">
        <v>43304</v>
      </c>
      <c r="D65" s="40" t="s">
        <v>46</v>
      </c>
      <c r="E65" s="46">
        <v>29913.4</v>
      </c>
      <c r="F65" s="46">
        <v>29913.4</v>
      </c>
      <c r="G65" s="41">
        <f t="shared" si="0"/>
        <v>0</v>
      </c>
      <c r="H65" s="51"/>
      <c r="I65" s="20" t="s">
        <v>15</v>
      </c>
    </row>
    <row r="66" spans="1:9" ht="61.15" customHeight="1" x14ac:dyDescent="0.25">
      <c r="A66" s="66">
        <v>60</v>
      </c>
      <c r="B66" s="40" t="s">
        <v>151</v>
      </c>
      <c r="C66" s="43">
        <v>43304</v>
      </c>
      <c r="D66" s="40" t="s">
        <v>46</v>
      </c>
      <c r="E66" s="46">
        <v>28707.8</v>
      </c>
      <c r="F66" s="46">
        <v>28707.8</v>
      </c>
      <c r="G66" s="41">
        <f t="shared" si="0"/>
        <v>0</v>
      </c>
      <c r="H66" s="51"/>
      <c r="I66" s="20" t="s">
        <v>15</v>
      </c>
    </row>
    <row r="67" spans="1:9" ht="45" customHeight="1" x14ac:dyDescent="0.25">
      <c r="A67" s="66">
        <v>61</v>
      </c>
      <c r="B67" s="40" t="s">
        <v>157</v>
      </c>
      <c r="C67" s="43">
        <v>43304</v>
      </c>
      <c r="D67" s="40" t="s">
        <v>46</v>
      </c>
      <c r="E67" s="46">
        <v>32533.8</v>
      </c>
      <c r="F67" s="46">
        <v>32533.8</v>
      </c>
      <c r="G67" s="41">
        <f t="shared" si="0"/>
        <v>0</v>
      </c>
      <c r="H67" s="51"/>
      <c r="I67" s="20" t="s">
        <v>15</v>
      </c>
    </row>
    <row r="68" spans="1:9" ht="67.900000000000006" customHeight="1" x14ac:dyDescent="0.25">
      <c r="A68" s="67">
        <v>62</v>
      </c>
      <c r="B68" s="67" t="s">
        <v>158</v>
      </c>
      <c r="C68" s="70">
        <v>43304</v>
      </c>
      <c r="D68" s="67" t="s">
        <v>46</v>
      </c>
      <c r="E68" s="71">
        <v>25999</v>
      </c>
      <c r="F68" s="71">
        <v>25999</v>
      </c>
      <c r="G68" s="69">
        <f t="shared" si="0"/>
        <v>0</v>
      </c>
      <c r="H68" s="73"/>
      <c r="I68" s="64" t="s">
        <v>15</v>
      </c>
    </row>
    <row r="69" spans="1:9" ht="55.15" customHeight="1" x14ac:dyDescent="0.25">
      <c r="A69" s="67">
        <v>63</v>
      </c>
      <c r="B69" s="67" t="s">
        <v>159</v>
      </c>
      <c r="C69" s="70">
        <v>43304</v>
      </c>
      <c r="D69" s="67" t="s">
        <v>46</v>
      </c>
      <c r="E69" s="71">
        <v>25999</v>
      </c>
      <c r="F69" s="71">
        <v>25999</v>
      </c>
      <c r="G69" s="69">
        <f t="shared" si="0"/>
        <v>0</v>
      </c>
      <c r="H69" s="73"/>
      <c r="I69" s="64" t="s">
        <v>15</v>
      </c>
    </row>
    <row r="70" spans="1:9" ht="62.25" customHeight="1" x14ac:dyDescent="0.25">
      <c r="A70" s="67">
        <v>64</v>
      </c>
      <c r="B70" s="67" t="s">
        <v>48</v>
      </c>
      <c r="C70" s="70">
        <v>43304</v>
      </c>
      <c r="D70" s="67" t="s">
        <v>46</v>
      </c>
      <c r="E70" s="71">
        <v>129550</v>
      </c>
      <c r="F70" s="71">
        <v>39944.46</v>
      </c>
      <c r="G70" s="71">
        <f>E70-F70</f>
        <v>89605.540000000008</v>
      </c>
      <c r="H70" s="73"/>
      <c r="I70" s="64" t="s">
        <v>15</v>
      </c>
    </row>
    <row r="71" spans="1:9" ht="42.6" customHeight="1" x14ac:dyDescent="0.25">
      <c r="A71" s="67">
        <v>65</v>
      </c>
      <c r="B71" s="67" t="s">
        <v>145</v>
      </c>
      <c r="C71" s="70">
        <v>43304</v>
      </c>
      <c r="D71" s="67" t="s">
        <v>46</v>
      </c>
      <c r="E71" s="71">
        <v>13500</v>
      </c>
      <c r="F71" s="71">
        <v>13500</v>
      </c>
      <c r="G71" s="71">
        <f t="shared" ref="G71:G88" si="1">E71-F71</f>
        <v>0</v>
      </c>
      <c r="H71" s="73"/>
      <c r="I71" s="64" t="s">
        <v>15</v>
      </c>
    </row>
    <row r="72" spans="1:9" ht="39.6" customHeight="1" x14ac:dyDescent="0.25">
      <c r="A72" s="67">
        <v>66</v>
      </c>
      <c r="B72" s="67" t="s">
        <v>146</v>
      </c>
      <c r="C72" s="70">
        <v>43802</v>
      </c>
      <c r="D72" s="67" t="s">
        <v>46</v>
      </c>
      <c r="E72" s="71">
        <v>28398</v>
      </c>
      <c r="F72" s="71">
        <v>28398</v>
      </c>
      <c r="G72" s="71">
        <f t="shared" si="1"/>
        <v>0</v>
      </c>
      <c r="H72" s="73"/>
      <c r="I72" s="74" t="s">
        <v>15</v>
      </c>
    </row>
    <row r="73" spans="1:9" ht="41.45" customHeight="1" x14ac:dyDescent="0.25">
      <c r="A73" s="67">
        <v>67</v>
      </c>
      <c r="B73" s="67" t="s">
        <v>147</v>
      </c>
      <c r="C73" s="70">
        <v>43802</v>
      </c>
      <c r="D73" s="67" t="s">
        <v>46</v>
      </c>
      <c r="E73" s="71">
        <v>12999</v>
      </c>
      <c r="F73" s="71">
        <v>12999</v>
      </c>
      <c r="G73" s="71">
        <f t="shared" si="1"/>
        <v>0</v>
      </c>
      <c r="H73" s="73"/>
      <c r="I73" s="74" t="s">
        <v>15</v>
      </c>
    </row>
    <row r="74" spans="1:9" ht="42" customHeight="1" x14ac:dyDescent="0.25">
      <c r="A74" s="67">
        <v>68</v>
      </c>
      <c r="B74" s="67" t="s">
        <v>148</v>
      </c>
      <c r="C74" s="75">
        <v>44056</v>
      </c>
      <c r="D74" s="67" t="s">
        <v>46</v>
      </c>
      <c r="E74" s="76">
        <v>22999</v>
      </c>
      <c r="F74" s="76">
        <v>22999</v>
      </c>
      <c r="G74" s="71">
        <f t="shared" si="1"/>
        <v>0</v>
      </c>
      <c r="H74" s="77"/>
      <c r="I74" s="74" t="s">
        <v>15</v>
      </c>
    </row>
    <row r="75" spans="1:9" ht="58.9" customHeight="1" x14ac:dyDescent="0.25">
      <c r="A75" s="67">
        <v>69</v>
      </c>
      <c r="B75" s="67" t="s">
        <v>149</v>
      </c>
      <c r="C75" s="75">
        <v>44056</v>
      </c>
      <c r="D75" s="67" t="s">
        <v>46</v>
      </c>
      <c r="E75" s="76">
        <v>36000</v>
      </c>
      <c r="F75" s="76">
        <v>36000</v>
      </c>
      <c r="G75" s="71">
        <f t="shared" si="1"/>
        <v>0</v>
      </c>
      <c r="H75" s="77"/>
      <c r="I75" s="74" t="s">
        <v>15</v>
      </c>
    </row>
    <row r="76" spans="1:9" ht="59.45" customHeight="1" x14ac:dyDescent="0.25">
      <c r="A76" s="67">
        <v>70</v>
      </c>
      <c r="B76" s="67" t="s">
        <v>150</v>
      </c>
      <c r="C76" s="75">
        <v>44056</v>
      </c>
      <c r="D76" s="67" t="s">
        <v>46</v>
      </c>
      <c r="E76" s="76">
        <v>11000</v>
      </c>
      <c r="F76" s="76">
        <v>11000</v>
      </c>
      <c r="G76" s="71">
        <f t="shared" si="1"/>
        <v>0</v>
      </c>
      <c r="H76" s="77"/>
      <c r="I76" s="74" t="s">
        <v>15</v>
      </c>
    </row>
    <row r="77" spans="1:9" ht="52.5" customHeight="1" x14ac:dyDescent="0.25">
      <c r="A77" s="67">
        <v>71</v>
      </c>
      <c r="B77" s="67" t="s">
        <v>160</v>
      </c>
      <c r="C77" s="75">
        <v>44554</v>
      </c>
      <c r="D77" s="67" t="s">
        <v>46</v>
      </c>
      <c r="E77" s="76">
        <v>29999</v>
      </c>
      <c r="F77" s="76">
        <v>29999</v>
      </c>
      <c r="G77" s="71">
        <f t="shared" si="1"/>
        <v>0</v>
      </c>
      <c r="H77" s="77"/>
      <c r="I77" s="74" t="s">
        <v>15</v>
      </c>
    </row>
    <row r="78" spans="1:9" ht="52.5" customHeight="1" x14ac:dyDescent="0.25">
      <c r="A78" s="67">
        <v>72</v>
      </c>
      <c r="B78" s="67" t="s">
        <v>161</v>
      </c>
      <c r="C78" s="75">
        <v>44211</v>
      </c>
      <c r="D78" s="67" t="s">
        <v>46</v>
      </c>
      <c r="E78" s="76">
        <v>21150</v>
      </c>
      <c r="F78" s="76">
        <v>21150</v>
      </c>
      <c r="G78" s="71">
        <f t="shared" si="1"/>
        <v>0</v>
      </c>
      <c r="H78" s="77"/>
      <c r="I78" s="74" t="s">
        <v>15</v>
      </c>
    </row>
    <row r="79" spans="1:9" ht="70.900000000000006" customHeight="1" x14ac:dyDescent="0.25">
      <c r="A79" s="67">
        <v>73</v>
      </c>
      <c r="B79" s="67" t="s">
        <v>162</v>
      </c>
      <c r="C79" s="75">
        <v>44473</v>
      </c>
      <c r="D79" s="67" t="s">
        <v>46</v>
      </c>
      <c r="E79" s="76">
        <v>4190</v>
      </c>
      <c r="F79" s="76">
        <v>0</v>
      </c>
      <c r="G79" s="71">
        <f t="shared" si="1"/>
        <v>4190</v>
      </c>
      <c r="H79" s="77"/>
      <c r="I79" s="74" t="s">
        <v>15</v>
      </c>
    </row>
    <row r="80" spans="1:9" ht="116.45" customHeight="1" x14ac:dyDescent="0.25">
      <c r="A80" s="66">
        <v>74</v>
      </c>
      <c r="B80" s="40" t="s">
        <v>163</v>
      </c>
      <c r="C80" s="52" t="s">
        <v>51</v>
      </c>
      <c r="D80" s="40" t="s">
        <v>52</v>
      </c>
      <c r="E80" s="53">
        <v>30000</v>
      </c>
      <c r="F80" s="53">
        <v>30000</v>
      </c>
      <c r="G80" s="46">
        <f t="shared" si="1"/>
        <v>0</v>
      </c>
      <c r="H80" s="54"/>
      <c r="I80" s="26" t="s">
        <v>15</v>
      </c>
    </row>
    <row r="81" spans="1:9" ht="126" customHeight="1" x14ac:dyDescent="0.25">
      <c r="A81" s="66">
        <v>75</v>
      </c>
      <c r="B81" s="40" t="s">
        <v>164</v>
      </c>
      <c r="C81" s="52">
        <v>44439</v>
      </c>
      <c r="D81" s="40" t="s">
        <v>52</v>
      </c>
      <c r="E81" s="53">
        <v>45000</v>
      </c>
      <c r="F81" s="53">
        <v>45000</v>
      </c>
      <c r="G81" s="46">
        <f t="shared" si="1"/>
        <v>0</v>
      </c>
      <c r="H81" s="54"/>
      <c r="I81" s="26" t="s">
        <v>15</v>
      </c>
    </row>
    <row r="82" spans="1:9" ht="101.45" customHeight="1" x14ac:dyDescent="0.25">
      <c r="A82" s="66">
        <v>76</v>
      </c>
      <c r="B82" s="40" t="s">
        <v>165</v>
      </c>
      <c r="C82" s="52">
        <v>44439</v>
      </c>
      <c r="D82" s="40" t="s">
        <v>52</v>
      </c>
      <c r="E82" s="53">
        <v>30000</v>
      </c>
      <c r="F82" s="53">
        <v>30000</v>
      </c>
      <c r="G82" s="46">
        <f t="shared" si="1"/>
        <v>0</v>
      </c>
      <c r="H82" s="54"/>
      <c r="I82" s="26" t="s">
        <v>15</v>
      </c>
    </row>
    <row r="83" spans="1:9" ht="103.9" customHeight="1" x14ac:dyDescent="0.25">
      <c r="A83" s="66">
        <v>77</v>
      </c>
      <c r="B83" s="40" t="s">
        <v>166</v>
      </c>
      <c r="C83" s="52">
        <v>44439</v>
      </c>
      <c r="D83" s="40" t="s">
        <v>52</v>
      </c>
      <c r="E83" s="53">
        <v>30000</v>
      </c>
      <c r="F83" s="53">
        <v>30000</v>
      </c>
      <c r="G83" s="46">
        <f t="shared" si="1"/>
        <v>0</v>
      </c>
      <c r="H83" s="54"/>
      <c r="I83" s="26" t="s">
        <v>15</v>
      </c>
    </row>
    <row r="84" spans="1:9" ht="100.15" customHeight="1" x14ac:dyDescent="0.25">
      <c r="A84" s="66">
        <v>78</v>
      </c>
      <c r="B84" s="40" t="s">
        <v>167</v>
      </c>
      <c r="C84" s="52">
        <v>44439</v>
      </c>
      <c r="D84" s="40" t="s">
        <v>52</v>
      </c>
      <c r="E84" s="53">
        <v>30000</v>
      </c>
      <c r="F84" s="53">
        <v>30000</v>
      </c>
      <c r="G84" s="46">
        <f t="shared" si="1"/>
        <v>0</v>
      </c>
      <c r="H84" s="54"/>
      <c r="I84" s="26" t="s">
        <v>15</v>
      </c>
    </row>
    <row r="85" spans="1:9" ht="141" customHeight="1" x14ac:dyDescent="0.25">
      <c r="A85" s="66">
        <v>79</v>
      </c>
      <c r="B85" s="40" t="s">
        <v>168</v>
      </c>
      <c r="C85" s="52">
        <v>44439</v>
      </c>
      <c r="D85" s="40" t="s">
        <v>52</v>
      </c>
      <c r="E85" s="53">
        <v>45000</v>
      </c>
      <c r="F85" s="53">
        <v>45000</v>
      </c>
      <c r="G85" s="46">
        <f t="shared" si="1"/>
        <v>0</v>
      </c>
      <c r="H85" s="54"/>
      <c r="I85" s="26" t="s">
        <v>15</v>
      </c>
    </row>
    <row r="86" spans="1:9" ht="104.45" customHeight="1" x14ac:dyDescent="0.25">
      <c r="A86" s="66">
        <v>80</v>
      </c>
      <c r="B86" s="40" t="s">
        <v>169</v>
      </c>
      <c r="C86" s="52">
        <v>44439</v>
      </c>
      <c r="D86" s="40" t="s">
        <v>52</v>
      </c>
      <c r="E86" s="53">
        <v>72000</v>
      </c>
      <c r="F86" s="53">
        <v>72000</v>
      </c>
      <c r="G86" s="46">
        <f t="shared" si="1"/>
        <v>0</v>
      </c>
      <c r="H86" s="54"/>
      <c r="I86" s="26" t="s">
        <v>15</v>
      </c>
    </row>
    <row r="87" spans="1:9" ht="82.9" customHeight="1" x14ac:dyDescent="0.25">
      <c r="A87" s="66">
        <v>81</v>
      </c>
      <c r="B87" s="40" t="s">
        <v>170</v>
      </c>
      <c r="C87" s="52">
        <v>44439</v>
      </c>
      <c r="D87" s="40" t="s">
        <v>52</v>
      </c>
      <c r="E87" s="53">
        <v>100000</v>
      </c>
      <c r="F87" s="53">
        <v>100000</v>
      </c>
      <c r="G87" s="46">
        <f t="shared" si="1"/>
        <v>0</v>
      </c>
      <c r="H87" s="54"/>
      <c r="I87" s="26" t="s">
        <v>15</v>
      </c>
    </row>
    <row r="88" spans="1:9" ht="63.75" customHeight="1" x14ac:dyDescent="0.25">
      <c r="A88" s="66">
        <v>82</v>
      </c>
      <c r="B88" s="40" t="s">
        <v>171</v>
      </c>
      <c r="C88" s="52">
        <v>44439</v>
      </c>
      <c r="D88" s="40" t="s">
        <v>52</v>
      </c>
      <c r="E88" s="53">
        <v>12000</v>
      </c>
      <c r="F88" s="53">
        <v>12000</v>
      </c>
      <c r="G88" s="46">
        <f t="shared" si="1"/>
        <v>0</v>
      </c>
      <c r="H88" s="54"/>
      <c r="I88" s="26" t="s">
        <v>15</v>
      </c>
    </row>
    <row r="89" spans="1:9" ht="63.75" customHeight="1" x14ac:dyDescent="0.25">
      <c r="A89" s="66">
        <v>83</v>
      </c>
      <c r="B89" s="40" t="s">
        <v>54</v>
      </c>
      <c r="C89" s="52">
        <v>44579</v>
      </c>
      <c r="D89" s="57" t="s">
        <v>46</v>
      </c>
      <c r="E89" s="53">
        <v>25181</v>
      </c>
      <c r="F89" s="53">
        <v>25181</v>
      </c>
      <c r="G89" s="53">
        <v>0</v>
      </c>
      <c r="H89" s="54" t="s">
        <v>55</v>
      </c>
      <c r="I89" s="26" t="s">
        <v>15</v>
      </c>
    </row>
    <row r="90" spans="1:9" ht="23.45" customHeight="1" x14ac:dyDescent="0.25">
      <c r="A90" s="40"/>
      <c r="B90" s="60"/>
      <c r="C90" s="52"/>
      <c r="D90" s="57"/>
      <c r="E90" s="76">
        <f>SUM(E28,E33,E38:E39,E47,E57:E59,E68:E79)</f>
        <v>549200</v>
      </c>
      <c r="F90" s="76">
        <f>SUM(F28,F33,F38:F39,F47,F57:F59,F68:F79)</f>
        <v>455404.46</v>
      </c>
      <c r="G90" s="76">
        <f>SUM(G28,G33,G38:G39,G47,G57:G59,G68:G79)</f>
        <v>93795.540000000008</v>
      </c>
      <c r="H90" s="54"/>
      <c r="I90" s="26"/>
    </row>
    <row r="91" spans="1:9" x14ac:dyDescent="0.25">
      <c r="A91" s="55">
        <v>84</v>
      </c>
      <c r="B91" s="78" t="s">
        <v>49</v>
      </c>
      <c r="C91" s="56"/>
      <c r="D91" s="57"/>
      <c r="E91" s="58">
        <f>SUM(E9:E27,E29:E32,E34:E37,E40:E46,E48:E56,E60:E67,E80:E89)</f>
        <v>2101227.7999999998</v>
      </c>
      <c r="F91" s="58">
        <f>SUM(F9:F27,F29:F32,F34:F37,F40:F46,F48:F56,F60:F67,F80:F89)</f>
        <v>2101227.7999999998</v>
      </c>
      <c r="G91" s="58">
        <f>SUM(G9:G27,G29:G32,G34:G37,G40:G46,G48:G56,G60:G67,G80:G89)</f>
        <v>0</v>
      </c>
      <c r="H91" s="59"/>
      <c r="I91" s="54"/>
    </row>
    <row r="92" spans="1:9" ht="15.75" x14ac:dyDescent="0.25">
      <c r="B92" s="91" t="s">
        <v>50</v>
      </c>
      <c r="C92" s="91"/>
      <c r="D92" s="91"/>
      <c r="E92" s="91"/>
      <c r="F92" s="91"/>
      <c r="G92" s="91"/>
      <c r="H92" s="91"/>
      <c r="I92" s="91"/>
    </row>
    <row r="93" spans="1:9" x14ac:dyDescent="0.25">
      <c r="D93" s="60"/>
      <c r="E93" s="61">
        <f>E91+[1]особоценное!E36</f>
        <v>7572127.7999999998</v>
      </c>
      <c r="F93" s="61">
        <f>F91+[1]особоценное!F36</f>
        <v>5328592.9399999995</v>
      </c>
      <c r="G93" s="61">
        <f>E93-F93</f>
        <v>2243534.8600000003</v>
      </c>
    </row>
    <row r="94" spans="1:9" x14ac:dyDescent="0.25">
      <c r="D94" s="60"/>
      <c r="H94" s="61"/>
    </row>
    <row r="95" spans="1:9" x14ac:dyDescent="0.25">
      <c r="E95" s="90">
        <f>SUM(E90,E91)</f>
        <v>2650427.7999999998</v>
      </c>
      <c r="F95" s="90">
        <f>SUM(F90,F91)</f>
        <v>2556632.2599999998</v>
      </c>
      <c r="G95" s="90">
        <f>SUM(G90,G91)</f>
        <v>93795.540000000008</v>
      </c>
    </row>
  </sheetData>
  <mergeCells count="15">
    <mergeCell ref="A7:I7"/>
    <mergeCell ref="B92:I92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19" right="0.2" top="0.28000000000000003" bottom="0.2" header="0.19" footer="0.19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9"/>
  <sheetViews>
    <sheetView tabSelected="1" topLeftCell="A26" workbookViewId="0">
      <selection activeCell="A2" sqref="A2:I39"/>
    </sheetView>
  </sheetViews>
  <sheetFormatPr defaultRowHeight="15" x14ac:dyDescent="0.25"/>
  <cols>
    <col min="1" max="1" width="6.7109375" customWidth="1"/>
    <col min="2" max="2" width="28.140625" customWidth="1"/>
    <col min="3" max="3" width="10.5703125" customWidth="1"/>
    <col min="4" max="4" width="15" customWidth="1"/>
    <col min="5" max="5" width="10.28515625" customWidth="1"/>
    <col min="6" max="6" width="10.7109375" customWidth="1"/>
    <col min="7" max="7" width="11.85546875" customWidth="1"/>
    <col min="8" max="8" width="17.140625" customWidth="1"/>
    <col min="9" max="9" width="22" customWidth="1"/>
  </cols>
  <sheetData>
    <row r="2" spans="1:9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2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9" x14ac:dyDescent="0.25">
      <c r="A4" s="125" t="s">
        <v>2</v>
      </c>
      <c r="B4" s="125"/>
      <c r="C4" s="125"/>
      <c r="D4" s="125"/>
      <c r="E4" s="125"/>
      <c r="F4" s="125"/>
      <c r="G4" s="125"/>
      <c r="H4" s="125"/>
      <c r="I4" s="125"/>
    </row>
    <row r="5" spans="1:9" x14ac:dyDescent="0.25">
      <c r="A5" s="125" t="s">
        <v>59</v>
      </c>
      <c r="B5" s="125"/>
      <c r="C5" s="125"/>
      <c r="D5" s="125"/>
      <c r="E5" s="125"/>
      <c r="F5" s="125"/>
      <c r="G5" s="125"/>
      <c r="H5" s="125"/>
      <c r="I5" s="125"/>
    </row>
    <row r="6" spans="1:9" x14ac:dyDescent="0.25">
      <c r="A6" s="126" t="s">
        <v>3</v>
      </c>
      <c r="B6" s="128" t="s">
        <v>4</v>
      </c>
      <c r="C6" s="128" t="s">
        <v>5</v>
      </c>
      <c r="D6" s="128" t="s">
        <v>6</v>
      </c>
      <c r="E6" s="130" t="s">
        <v>7</v>
      </c>
      <c r="F6" s="130" t="s">
        <v>8</v>
      </c>
      <c r="G6" s="128" t="s">
        <v>9</v>
      </c>
      <c r="H6" s="128" t="s">
        <v>10</v>
      </c>
      <c r="I6" s="128" t="s">
        <v>11</v>
      </c>
    </row>
    <row r="7" spans="1:9" ht="34.5" customHeight="1" x14ac:dyDescent="0.25">
      <c r="A7" s="127"/>
      <c r="B7" s="129"/>
      <c r="C7" s="129"/>
      <c r="D7" s="129"/>
      <c r="E7" s="131"/>
      <c r="F7" s="131"/>
      <c r="G7" s="129"/>
      <c r="H7" s="129"/>
      <c r="I7" s="129"/>
    </row>
    <row r="8" spans="1:9" ht="18.75" x14ac:dyDescent="0.3">
      <c r="A8" s="122" t="s">
        <v>12</v>
      </c>
      <c r="B8" s="123"/>
      <c r="C8" s="123"/>
      <c r="D8" s="123"/>
      <c r="E8" s="123"/>
      <c r="F8" s="123"/>
      <c r="G8" s="123"/>
      <c r="H8" s="123"/>
      <c r="I8" s="123"/>
    </row>
    <row r="9" spans="1:9" x14ac:dyDescent="0.25">
      <c r="A9" s="1">
        <v>1</v>
      </c>
      <c r="B9" s="1">
        <v>2</v>
      </c>
      <c r="C9" s="1">
        <v>5</v>
      </c>
      <c r="D9" s="1">
        <v>6</v>
      </c>
      <c r="E9" s="2">
        <v>7</v>
      </c>
      <c r="F9" s="3">
        <v>8</v>
      </c>
      <c r="G9" s="4">
        <v>9</v>
      </c>
      <c r="H9" s="5">
        <v>10</v>
      </c>
      <c r="I9" s="5">
        <v>11</v>
      </c>
    </row>
    <row r="10" spans="1:9" ht="39" customHeight="1" x14ac:dyDescent="0.25">
      <c r="A10" s="6">
        <v>1</v>
      </c>
      <c r="B10" s="6" t="s">
        <v>70</v>
      </c>
      <c r="C10" s="7">
        <v>43329</v>
      </c>
      <c r="D10" s="6" t="s">
        <v>13</v>
      </c>
      <c r="E10" s="8">
        <v>314370</v>
      </c>
      <c r="F10" s="8">
        <v>314370</v>
      </c>
      <c r="G10" s="8">
        <f>E10-F10</f>
        <v>0</v>
      </c>
      <c r="H10" s="9" t="s">
        <v>14</v>
      </c>
      <c r="I10" s="10" t="s">
        <v>15</v>
      </c>
    </row>
    <row r="11" spans="1:9" ht="25.5" customHeight="1" x14ac:dyDescent="0.25">
      <c r="A11" s="6">
        <v>2</v>
      </c>
      <c r="B11" s="6" t="s">
        <v>89</v>
      </c>
      <c r="C11" s="7">
        <v>44466</v>
      </c>
      <c r="D11" s="6" t="s">
        <v>13</v>
      </c>
      <c r="E11" s="8">
        <v>184140</v>
      </c>
      <c r="F11" s="8">
        <v>14322</v>
      </c>
      <c r="G11" s="8">
        <f t="shared" ref="G11:G35" si="0">E11-F11</f>
        <v>169818</v>
      </c>
      <c r="H11" s="11" t="s">
        <v>14</v>
      </c>
      <c r="I11" s="10" t="s">
        <v>15</v>
      </c>
    </row>
    <row r="12" spans="1:9" ht="29.25" customHeight="1" x14ac:dyDescent="0.25">
      <c r="A12" s="6">
        <v>3</v>
      </c>
      <c r="B12" s="6" t="s">
        <v>67</v>
      </c>
      <c r="C12" s="7">
        <v>43318</v>
      </c>
      <c r="D12" s="6" t="s">
        <v>13</v>
      </c>
      <c r="E12" s="8">
        <v>90000</v>
      </c>
      <c r="F12" s="8">
        <v>90000</v>
      </c>
      <c r="G12" s="8">
        <f t="shared" si="0"/>
        <v>0</v>
      </c>
      <c r="H12" s="11" t="s">
        <v>14</v>
      </c>
      <c r="I12" s="10" t="s">
        <v>15</v>
      </c>
    </row>
    <row r="13" spans="1:9" ht="24.75" customHeight="1" x14ac:dyDescent="0.25">
      <c r="A13" s="6">
        <v>4</v>
      </c>
      <c r="B13" s="6" t="s">
        <v>69</v>
      </c>
      <c r="C13" s="7">
        <v>43329</v>
      </c>
      <c r="D13" s="6" t="s">
        <v>13</v>
      </c>
      <c r="E13" s="8">
        <v>65460</v>
      </c>
      <c r="F13" s="8">
        <v>65460</v>
      </c>
      <c r="G13" s="8">
        <f t="shared" si="0"/>
        <v>0</v>
      </c>
      <c r="H13" s="11" t="s">
        <v>14</v>
      </c>
      <c r="I13" s="10" t="s">
        <v>15</v>
      </c>
    </row>
    <row r="14" spans="1:9" ht="27.75" customHeight="1" x14ac:dyDescent="0.25">
      <c r="A14" s="6">
        <v>5</v>
      </c>
      <c r="B14" s="6" t="s">
        <v>68</v>
      </c>
      <c r="C14" s="7">
        <v>43329</v>
      </c>
      <c r="D14" s="6" t="s">
        <v>13</v>
      </c>
      <c r="E14" s="8">
        <v>75000</v>
      </c>
      <c r="F14" s="8">
        <v>75000</v>
      </c>
      <c r="G14" s="8">
        <f t="shared" si="0"/>
        <v>0</v>
      </c>
      <c r="H14" s="11" t="s">
        <v>14</v>
      </c>
      <c r="I14" s="10" t="s">
        <v>15</v>
      </c>
    </row>
    <row r="15" spans="1:9" ht="41.25" customHeight="1" x14ac:dyDescent="0.25">
      <c r="A15" s="6">
        <v>6</v>
      </c>
      <c r="B15" s="6" t="s">
        <v>66</v>
      </c>
      <c r="C15" s="6">
        <v>2016</v>
      </c>
      <c r="D15" s="6" t="s">
        <v>16</v>
      </c>
      <c r="E15" s="8">
        <v>99900</v>
      </c>
      <c r="F15" s="8">
        <v>99900</v>
      </c>
      <c r="G15" s="8">
        <f t="shared" si="0"/>
        <v>0</v>
      </c>
      <c r="H15" s="9" t="s">
        <v>14</v>
      </c>
      <c r="I15" s="10" t="s">
        <v>15</v>
      </c>
    </row>
    <row r="16" spans="1:9" ht="30" customHeight="1" x14ac:dyDescent="0.25">
      <c r="A16" s="6">
        <v>7</v>
      </c>
      <c r="B16" s="6" t="s">
        <v>71</v>
      </c>
      <c r="C16" s="7">
        <v>43329</v>
      </c>
      <c r="D16" s="6" t="s">
        <v>13</v>
      </c>
      <c r="E16" s="8">
        <v>156500</v>
      </c>
      <c r="F16" s="8">
        <v>45210.879999999997</v>
      </c>
      <c r="G16" s="8">
        <f t="shared" si="0"/>
        <v>111289.12</v>
      </c>
      <c r="H16" s="9" t="s">
        <v>14</v>
      </c>
      <c r="I16" s="10" t="s">
        <v>15</v>
      </c>
    </row>
    <row r="17" spans="1:9" ht="41.25" customHeight="1" x14ac:dyDescent="0.25">
      <c r="A17" s="6">
        <v>8</v>
      </c>
      <c r="B17" s="6" t="s">
        <v>72</v>
      </c>
      <c r="C17" s="7">
        <v>43329</v>
      </c>
      <c r="D17" s="6" t="s">
        <v>13</v>
      </c>
      <c r="E17" s="8">
        <v>427500</v>
      </c>
      <c r="F17" s="8">
        <v>188812.5</v>
      </c>
      <c r="G17" s="8">
        <f t="shared" si="0"/>
        <v>238687.5</v>
      </c>
      <c r="H17" s="11"/>
      <c r="I17" s="10" t="s">
        <v>15</v>
      </c>
    </row>
    <row r="18" spans="1:9" ht="39.75" customHeight="1" x14ac:dyDescent="0.25">
      <c r="A18" s="6">
        <v>9</v>
      </c>
      <c r="B18" s="6" t="s">
        <v>88</v>
      </c>
      <c r="C18" s="7">
        <v>43329</v>
      </c>
      <c r="D18" s="6" t="s">
        <v>13</v>
      </c>
      <c r="E18" s="8">
        <v>1790000</v>
      </c>
      <c r="F18" s="8">
        <v>1551333.68</v>
      </c>
      <c r="G18" s="8">
        <f t="shared" si="0"/>
        <v>238666.32000000007</v>
      </c>
      <c r="H18" s="9"/>
      <c r="I18" s="10" t="s">
        <v>15</v>
      </c>
    </row>
    <row r="19" spans="1:9" ht="44.25" customHeight="1" x14ac:dyDescent="0.25">
      <c r="A19" s="6">
        <v>10</v>
      </c>
      <c r="B19" s="6" t="s">
        <v>64</v>
      </c>
      <c r="C19" s="6">
        <v>2013</v>
      </c>
      <c r="D19" s="6" t="s">
        <v>16</v>
      </c>
      <c r="E19" s="8">
        <v>55000</v>
      </c>
      <c r="F19" s="8">
        <v>55000</v>
      </c>
      <c r="G19" s="8">
        <f t="shared" si="0"/>
        <v>0</v>
      </c>
      <c r="H19" s="12" t="s">
        <v>17</v>
      </c>
      <c r="I19" s="10" t="s">
        <v>15</v>
      </c>
    </row>
    <row r="20" spans="1:9" ht="42" customHeight="1" x14ac:dyDescent="0.25">
      <c r="A20" s="6">
        <v>11</v>
      </c>
      <c r="B20" s="6" t="s">
        <v>73</v>
      </c>
      <c r="C20" s="7">
        <v>43329</v>
      </c>
      <c r="D20" s="6" t="s">
        <v>13</v>
      </c>
      <c r="E20" s="8">
        <v>601800</v>
      </c>
      <c r="F20" s="8">
        <v>521560</v>
      </c>
      <c r="G20" s="8">
        <f t="shared" si="0"/>
        <v>80240</v>
      </c>
      <c r="H20" s="9"/>
      <c r="I20" s="10" t="s">
        <v>15</v>
      </c>
    </row>
    <row r="21" spans="1:9" ht="30" customHeight="1" x14ac:dyDescent="0.25">
      <c r="A21" s="6">
        <v>12</v>
      </c>
      <c r="B21" s="6" t="s">
        <v>74</v>
      </c>
      <c r="C21" s="7">
        <v>43329</v>
      </c>
      <c r="D21" s="6" t="s">
        <v>13</v>
      </c>
      <c r="E21" s="8">
        <v>92000</v>
      </c>
      <c r="F21" s="8">
        <v>92000</v>
      </c>
      <c r="G21" s="8">
        <f t="shared" si="0"/>
        <v>0</v>
      </c>
      <c r="H21" s="9"/>
      <c r="I21" s="10" t="s">
        <v>15</v>
      </c>
    </row>
    <row r="22" spans="1:9" ht="39" customHeight="1" x14ac:dyDescent="0.25">
      <c r="A22" s="6">
        <v>13</v>
      </c>
      <c r="B22" s="6" t="s">
        <v>65</v>
      </c>
      <c r="C22" s="6">
        <v>2016</v>
      </c>
      <c r="D22" s="6" t="s">
        <v>16</v>
      </c>
      <c r="E22" s="8">
        <v>57800</v>
      </c>
      <c r="F22" s="8">
        <v>57800</v>
      </c>
      <c r="G22" s="8">
        <f t="shared" si="0"/>
        <v>0</v>
      </c>
      <c r="H22" s="9" t="s">
        <v>14</v>
      </c>
      <c r="I22" s="10" t="s">
        <v>15</v>
      </c>
    </row>
    <row r="23" spans="1:9" ht="42.75" customHeight="1" x14ac:dyDescent="0.25">
      <c r="A23" s="6">
        <v>14</v>
      </c>
      <c r="B23" s="6" t="s">
        <v>77</v>
      </c>
      <c r="C23" s="7">
        <v>43329</v>
      </c>
      <c r="D23" s="6" t="s">
        <v>13</v>
      </c>
      <c r="E23" s="8">
        <v>56435</v>
      </c>
      <c r="F23" s="8">
        <v>56435</v>
      </c>
      <c r="G23" s="8">
        <f t="shared" si="0"/>
        <v>0</v>
      </c>
      <c r="H23" s="9"/>
      <c r="I23" s="10" t="s">
        <v>15</v>
      </c>
    </row>
    <row r="24" spans="1:9" ht="30.75" customHeight="1" x14ac:dyDescent="0.25">
      <c r="A24" s="6">
        <v>15</v>
      </c>
      <c r="B24" s="6" t="s">
        <v>75</v>
      </c>
      <c r="C24" s="7">
        <v>43329</v>
      </c>
      <c r="D24" s="6" t="s">
        <v>13</v>
      </c>
      <c r="E24" s="8">
        <v>67500</v>
      </c>
      <c r="F24" s="8">
        <v>67500</v>
      </c>
      <c r="G24" s="8">
        <f t="shared" si="0"/>
        <v>0</v>
      </c>
      <c r="H24" s="9"/>
      <c r="I24" s="10" t="s">
        <v>15</v>
      </c>
    </row>
    <row r="25" spans="1:9" ht="43.5" customHeight="1" x14ac:dyDescent="0.25">
      <c r="A25" s="6">
        <v>16</v>
      </c>
      <c r="B25" s="6" t="s">
        <v>76</v>
      </c>
      <c r="C25" s="7">
        <v>43329</v>
      </c>
      <c r="D25" s="6" t="s">
        <v>13</v>
      </c>
      <c r="E25" s="8">
        <v>90000</v>
      </c>
      <c r="F25" s="8">
        <v>90000</v>
      </c>
      <c r="G25" s="8">
        <f t="shared" si="0"/>
        <v>0</v>
      </c>
      <c r="H25" s="9"/>
      <c r="I25" s="10" t="s">
        <v>15</v>
      </c>
    </row>
    <row r="26" spans="1:9" ht="32.25" customHeight="1" x14ac:dyDescent="0.25">
      <c r="A26" s="6">
        <v>17</v>
      </c>
      <c r="B26" s="6" t="s">
        <v>78</v>
      </c>
      <c r="C26" s="7">
        <v>43329</v>
      </c>
      <c r="D26" s="6" t="s">
        <v>13</v>
      </c>
      <c r="E26" s="8">
        <v>90000</v>
      </c>
      <c r="F26" s="8">
        <v>90000</v>
      </c>
      <c r="G26" s="8">
        <f t="shared" si="0"/>
        <v>0</v>
      </c>
      <c r="H26" s="9"/>
      <c r="I26" s="10" t="s">
        <v>15</v>
      </c>
    </row>
    <row r="27" spans="1:9" ht="56.25" customHeight="1" x14ac:dyDescent="0.25">
      <c r="A27" s="6">
        <v>18</v>
      </c>
      <c r="B27" s="6" t="s">
        <v>80</v>
      </c>
      <c r="C27" s="7">
        <v>43329</v>
      </c>
      <c r="D27" s="6" t="s">
        <v>13</v>
      </c>
      <c r="E27" s="8">
        <v>90000</v>
      </c>
      <c r="F27" s="8">
        <v>90000</v>
      </c>
      <c r="G27" s="8">
        <f t="shared" si="0"/>
        <v>0</v>
      </c>
      <c r="H27" s="9"/>
      <c r="I27" s="10" t="s">
        <v>15</v>
      </c>
    </row>
    <row r="28" spans="1:9" ht="43.5" customHeight="1" x14ac:dyDescent="0.25">
      <c r="A28" s="6">
        <v>19</v>
      </c>
      <c r="B28" s="6" t="s">
        <v>81</v>
      </c>
      <c r="C28" s="7">
        <v>43329</v>
      </c>
      <c r="D28" s="6" t="s">
        <v>13</v>
      </c>
      <c r="E28" s="8">
        <v>90000</v>
      </c>
      <c r="F28" s="8">
        <v>90000</v>
      </c>
      <c r="G28" s="8">
        <f t="shared" si="0"/>
        <v>0</v>
      </c>
      <c r="H28" s="9"/>
      <c r="I28" s="10" t="s">
        <v>15</v>
      </c>
    </row>
    <row r="29" spans="1:9" ht="31.5" customHeight="1" x14ac:dyDescent="0.25">
      <c r="A29" s="6">
        <v>20</v>
      </c>
      <c r="B29" s="6" t="s">
        <v>83</v>
      </c>
      <c r="C29" s="7">
        <v>43329</v>
      </c>
      <c r="D29" s="6" t="s">
        <v>13</v>
      </c>
      <c r="E29" s="8">
        <v>90000</v>
      </c>
      <c r="F29" s="8">
        <v>90000</v>
      </c>
      <c r="G29" s="8">
        <f t="shared" si="0"/>
        <v>0</v>
      </c>
      <c r="H29" s="9"/>
      <c r="I29" s="10" t="s">
        <v>15</v>
      </c>
    </row>
    <row r="30" spans="1:9" ht="30" customHeight="1" x14ac:dyDescent="0.25">
      <c r="A30" s="6">
        <v>21</v>
      </c>
      <c r="B30" s="6" t="s">
        <v>82</v>
      </c>
      <c r="C30" s="7">
        <v>43329</v>
      </c>
      <c r="D30" s="6" t="s">
        <v>13</v>
      </c>
      <c r="E30" s="8">
        <v>128335</v>
      </c>
      <c r="F30" s="8">
        <v>37074.44</v>
      </c>
      <c r="G30" s="8">
        <f t="shared" si="0"/>
        <v>91260.56</v>
      </c>
      <c r="H30" s="9"/>
      <c r="I30" s="10" t="s">
        <v>15</v>
      </c>
    </row>
    <row r="31" spans="1:9" ht="37.5" customHeight="1" x14ac:dyDescent="0.25">
      <c r="A31" s="6">
        <v>22</v>
      </c>
      <c r="B31" s="6" t="s">
        <v>84</v>
      </c>
      <c r="C31" s="7">
        <v>43329</v>
      </c>
      <c r="D31" s="6" t="s">
        <v>13</v>
      </c>
      <c r="E31" s="8">
        <v>500000</v>
      </c>
      <c r="F31" s="8">
        <v>309523.76</v>
      </c>
      <c r="G31" s="8">
        <f t="shared" si="0"/>
        <v>190476.24</v>
      </c>
      <c r="H31" s="9"/>
      <c r="I31" s="10" t="s">
        <v>15</v>
      </c>
    </row>
    <row r="32" spans="1:9" ht="27.75" customHeight="1" x14ac:dyDescent="0.25">
      <c r="A32" s="6">
        <v>23</v>
      </c>
      <c r="B32" s="6" t="s">
        <v>85</v>
      </c>
      <c r="C32" s="7">
        <v>43329</v>
      </c>
      <c r="D32" s="6" t="s">
        <v>13</v>
      </c>
      <c r="E32" s="8">
        <v>78300</v>
      </c>
      <c r="F32" s="8">
        <v>78300</v>
      </c>
      <c r="G32" s="8">
        <f t="shared" si="0"/>
        <v>0</v>
      </c>
      <c r="H32" s="13"/>
      <c r="I32" s="10" t="s">
        <v>15</v>
      </c>
    </row>
    <row r="33" spans="1:9" ht="30" customHeight="1" x14ac:dyDescent="0.25">
      <c r="A33" s="6">
        <v>24</v>
      </c>
      <c r="B33" s="6" t="s">
        <v>86</v>
      </c>
      <c r="C33" s="7">
        <v>43329</v>
      </c>
      <c r="D33" s="6" t="s">
        <v>13</v>
      </c>
      <c r="E33" s="8">
        <v>95000</v>
      </c>
      <c r="F33" s="8">
        <v>95000</v>
      </c>
      <c r="G33" s="8">
        <f t="shared" si="0"/>
        <v>0</v>
      </c>
      <c r="H33" s="13"/>
      <c r="I33" s="10" t="s">
        <v>15</v>
      </c>
    </row>
    <row r="34" spans="1:9" ht="30" customHeight="1" x14ac:dyDescent="0.25">
      <c r="A34" s="14">
        <v>25</v>
      </c>
      <c r="B34" s="14" t="s">
        <v>87</v>
      </c>
      <c r="C34" s="15">
        <v>43318</v>
      </c>
      <c r="D34" s="14" t="s">
        <v>13</v>
      </c>
      <c r="E34" s="16">
        <v>90000</v>
      </c>
      <c r="F34" s="16">
        <v>90000</v>
      </c>
      <c r="G34" s="8">
        <f t="shared" si="0"/>
        <v>0</v>
      </c>
      <c r="H34" s="11"/>
      <c r="I34" s="17" t="s">
        <v>15</v>
      </c>
    </row>
    <row r="35" spans="1:9" ht="54" customHeight="1" x14ac:dyDescent="0.25">
      <c r="A35" s="6">
        <v>26</v>
      </c>
      <c r="B35" s="6" t="s">
        <v>79</v>
      </c>
      <c r="C35" s="7">
        <v>43329</v>
      </c>
      <c r="D35" s="6" t="s">
        <v>13</v>
      </c>
      <c r="E35" s="8">
        <v>90000</v>
      </c>
      <c r="F35" s="8">
        <v>90000</v>
      </c>
      <c r="G35" s="8">
        <f t="shared" si="0"/>
        <v>0</v>
      </c>
      <c r="H35" s="9"/>
      <c r="I35" s="10" t="s">
        <v>15</v>
      </c>
    </row>
    <row r="36" spans="1:9" ht="17.25" customHeight="1" x14ac:dyDescent="0.25">
      <c r="A36" s="6"/>
      <c r="B36" s="6"/>
      <c r="C36" s="7"/>
      <c r="D36" s="65" t="s">
        <v>90</v>
      </c>
      <c r="E36" s="85">
        <f>SUM(E10:E35)</f>
        <v>5565040</v>
      </c>
      <c r="F36" s="85">
        <f>SUM(F10:F35)</f>
        <v>4444602.26</v>
      </c>
      <c r="G36" s="85">
        <f>SUM(G10:G35)</f>
        <v>1120437.74</v>
      </c>
      <c r="H36" s="9"/>
      <c r="I36" s="10"/>
    </row>
    <row r="37" spans="1:9" ht="66" customHeight="1" x14ac:dyDescent="0.25">
      <c r="A37" s="86">
        <v>27</v>
      </c>
      <c r="B37" s="6" t="s">
        <v>58</v>
      </c>
      <c r="C37" s="7"/>
      <c r="D37" s="6" t="s">
        <v>13</v>
      </c>
      <c r="E37" s="8">
        <v>429514.7</v>
      </c>
      <c r="F37" s="8">
        <v>429514.7</v>
      </c>
      <c r="G37" s="8">
        <f>E37-F37</f>
        <v>0</v>
      </c>
      <c r="H37" s="62" t="s">
        <v>177</v>
      </c>
      <c r="I37" s="10" t="s">
        <v>15</v>
      </c>
    </row>
    <row r="38" spans="1:9" x14ac:dyDescent="0.25">
      <c r="A38" s="18"/>
      <c r="B38" s="6" t="s">
        <v>18</v>
      </c>
      <c r="C38" s="18"/>
      <c r="D38" s="18"/>
      <c r="E38" s="19">
        <f>SUM(E36,E37)</f>
        <v>5994554.7000000002</v>
      </c>
      <c r="F38" s="19">
        <f>SUM(F36,F37)</f>
        <v>4874116.96</v>
      </c>
      <c r="G38" s="19">
        <f>SUM(G36,G37)</f>
        <v>1120437.74</v>
      </c>
      <c r="H38" s="18"/>
      <c r="I38" s="18"/>
    </row>
    <row r="39" spans="1:9" ht="15.75" x14ac:dyDescent="0.25">
      <c r="B39" s="124" t="s">
        <v>19</v>
      </c>
      <c r="C39" s="124"/>
      <c r="D39" s="124"/>
      <c r="E39" s="124"/>
      <c r="F39" s="124"/>
      <c r="G39" s="124"/>
      <c r="H39" s="124"/>
      <c r="I39" s="124"/>
    </row>
  </sheetData>
  <mergeCells count="15">
    <mergeCell ref="A8:I8"/>
    <mergeCell ref="B39:I39"/>
    <mergeCell ref="A2:I2"/>
    <mergeCell ref="A3:I3"/>
    <mergeCell ref="A4:I4"/>
    <mergeCell ref="A5:I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2" right="0.21" top="0.75" bottom="0.37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</vt:lpstr>
      <vt:lpstr>Движимое</vt:lpstr>
      <vt:lpstr>особоценное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2023-03-27T02:22:44Z</dcterms:modified>
</cp:coreProperties>
</file>